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7803" documentId="13_ncr:1_{F6CB121F-512D-4AA6-A0C1-0FB36C537598}" xr6:coauthVersionLast="47" xr6:coauthVersionMax="47" xr10:uidLastSave="{E90FCFAC-476E-4504-919B-7F6F8F1326A5}"/>
  <bookViews>
    <workbookView xWindow="-109" yWindow="-109" windowWidth="26301" windowHeight="14169"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4" i="6" l="1"/>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G2" i="6"/>
  <c r="G3" i="6"/>
  <c r="G4" i="6"/>
  <c r="G5" i="6"/>
  <c r="G6" i="6"/>
  <c r="G7" i="6"/>
  <c r="G8" i="6"/>
  <c r="G9" i="6"/>
  <c r="G10" i="6"/>
  <c r="G11" i="6"/>
  <c r="G12" i="6"/>
  <c r="G1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5" i="5"/>
  <c r="B6" i="5"/>
  <c r="B7" i="5"/>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4" i="2"/>
  <c r="G4" i="2"/>
  <c r="I4" i="2"/>
  <c r="J4" i="2"/>
  <c r="L4" i="2"/>
  <c r="B5" i="2"/>
  <c r="G5" i="2"/>
  <c r="I5" i="2"/>
  <c r="J5" i="2"/>
  <c r="L5" i="2"/>
  <c r="I13" i="6"/>
  <c r="I12" i="6"/>
  <c r="I11" i="6"/>
  <c r="I10" i="6"/>
  <c r="I9" i="6"/>
  <c r="I8" i="6"/>
  <c r="I7" i="6"/>
  <c r="I6" i="6"/>
  <c r="I5" i="6"/>
  <c r="I4" i="6"/>
  <c r="I3" i="6"/>
  <c r="I2" i="6"/>
  <c r="I3" i="5"/>
  <c r="B2" i="6"/>
  <c r="J2" i="6"/>
  <c r="L2" i="6"/>
  <c r="B3" i="6"/>
  <c r="J3" i="6"/>
  <c r="L3" i="6"/>
  <c r="B4" i="6"/>
  <c r="J4" i="6"/>
  <c r="L4" i="6"/>
  <c r="B5" i="6"/>
  <c r="J5" i="6"/>
  <c r="L5" i="6"/>
  <c r="B6" i="6"/>
  <c r="J6" i="6"/>
  <c r="L6" i="6"/>
  <c r="B7" i="6"/>
  <c r="J7" i="6"/>
  <c r="L7" i="6"/>
  <c r="B8" i="6"/>
  <c r="J8" i="6"/>
  <c r="L8" i="6"/>
  <c r="B9" i="6"/>
  <c r="J9" i="6"/>
  <c r="L9" i="6"/>
  <c r="B10" i="6"/>
  <c r="J10" i="6"/>
  <c r="L10" i="6"/>
  <c r="B11" i="6"/>
  <c r="J11" i="6"/>
  <c r="L11" i="6"/>
  <c r="B12" i="6"/>
  <c r="J12" i="6"/>
  <c r="L12" i="6"/>
  <c r="B13" i="6"/>
  <c r="J13" i="6"/>
  <c r="L13" i="6"/>
  <c r="G5" i="5"/>
  <c r="I5" i="5"/>
  <c r="J5" i="5"/>
  <c r="L5" i="5"/>
  <c r="G6" i="5"/>
  <c r="I6" i="5"/>
  <c r="J6" i="5"/>
  <c r="L6"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alcChain>
</file>

<file path=xl/sharedStrings.xml><?xml version="1.0" encoding="utf-8"?>
<sst xmlns="http://schemas.openxmlformats.org/spreadsheetml/2006/main" count="180329" uniqueCount="39134">
  <si>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</si>
  <si>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</si>
  <si>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</si>
  <si>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</si>
  <si>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</si>
  <si>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</si>
  <si>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</si>
  <si>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</si>
  <si>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</si>
  <si>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</si>
  <si>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</si>
  <si>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</si>
  <si>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</si>
  <si>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</si>
  <si>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</si>
  <si>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</si>
  <si>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</si>
  <si>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</si>
  <si>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</si>
  <si>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</si>
  <si>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</si>
  <si>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</si>
  <si>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</si>
  <si>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</si>
  <si>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</si>
  <si>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</si>
  <si>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</si>
  <si>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</si>
  <si>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</si>
  <si>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</si>
  <si>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</si>
  <si>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</si>
  <si>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</si>
  <si>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</si>
  <si>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</si>
  <si>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</si>
  <si>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</si>
  <si>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</si>
  <si>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</si>
  <si>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</si>
  <si>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</si>
  <si>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</si>
  <si>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</si>
  <si>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</si>
  <si>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</si>
  <si>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</si>
  <si>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</si>
  <si>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</si>
  <si>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</si>
  <si>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</si>
  <si>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</si>
  <si>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</si>
  <si>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</si>
  <si>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</si>
  <si>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</si>
  <si>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</si>
  <si>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</si>
  <si>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</si>
  <si>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</si>
  <si>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</si>
  <si>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</si>
  <si>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</si>
  <si>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</si>
  <si>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</si>
  <si>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</si>
  <si>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</si>
  <si>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</si>
  <si>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</si>
  <si>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</si>
  <si>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</si>
  <si>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</si>
  <si>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</si>
  <si>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</si>
  <si>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</si>
  <si>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</si>
  <si>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</si>
  <si>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</si>
  <si>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</si>
  <si>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</si>
  <si>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</si>
  <si>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</si>
  <si>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</si>
  <si>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</si>
  <si>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</si>
  <si>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</si>
  <si>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</si>
  <si>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</si>
  <si>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</si>
  <si>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</si>
  <si>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</si>
  <si>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</si>
  <si>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</si>
  <si>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</si>
  <si>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</si>
  <si>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</si>
  <si>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</si>
  <si>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</si>
  <si>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</si>
  <si>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</si>
  <si>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</si>
  <si>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</si>
  <si>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</si>
  <si>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</si>
  <si>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</si>
  <si>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</si>
  <si>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</si>
  <si>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</si>
  <si>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</si>
  <si>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</si>
  <si>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</si>
  <si>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</si>
  <si>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</si>
  <si>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</si>
  <si>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</si>
  <si>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</si>
  <si>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</si>
  <si>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</si>
  <si>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</si>
  <si>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</si>
  <si>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</si>
  <si>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</si>
  <si>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</si>
  <si>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</si>
  <si>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</si>
  <si>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</si>
  <si>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</si>
  <si>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</si>
  <si>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</si>
  <si>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</si>
  <si>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</si>
  <si>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</si>
  <si>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</si>
  <si>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</si>
  <si>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</si>
  <si>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</si>
  <si>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</si>
  <si>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</si>
  <si>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</si>
  <si>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</si>
  <si>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</si>
  <si>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</si>
  <si>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</si>
  <si>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</si>
  <si>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</si>
  <si>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</si>
  <si>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</si>
  <si>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</si>
  <si>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</si>
  <si>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</si>
  <si>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</si>
  <si>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</si>
  <si>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</si>
  <si>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</si>
  <si>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</si>
  <si>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</si>
  <si>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</si>
  <si>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</si>
  <si>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</si>
  <si>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</si>
  <si>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</si>
  <si>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</si>
  <si>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</si>
  <si>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</si>
  <si>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</si>
  <si>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</si>
  <si>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</si>
  <si>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</si>
  <si>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</si>
  <si>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</si>
  <si>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</si>
  <si>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</si>
  <si>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</si>
  <si>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</si>
  <si>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</si>
  <si>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</si>
  <si>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</si>
  <si>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</si>
  <si>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</si>
  <si>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</si>
  <si>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</si>
  <si>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</si>
  <si>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</si>
  <si>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</si>
  <si>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</si>
  <si>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</si>
  <si>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</si>
  <si>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</si>
  <si>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</si>
  <si>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</si>
  <si>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</si>
  <si>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</si>
  <si>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</si>
  <si>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</si>
  <si>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</si>
  <si>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</si>
  <si>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</si>
  <si>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</si>
  <si>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</si>
  <si>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</si>
  <si>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</si>
  <si>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</si>
  <si>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</si>
  <si>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</si>
  <si>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</si>
  <si>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</si>
  <si>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</si>
  <si>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</si>
  <si>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</si>
  <si>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</si>
  <si>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</si>
  <si>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</si>
  <si>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</si>
  <si>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</si>
  <si>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</si>
  <si>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</si>
  <si>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</si>
  <si>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</si>
  <si>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</si>
  <si>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</si>
  <si>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</si>
  <si>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</si>
  <si>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</si>
  <si>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</si>
  <si>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</si>
  <si>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</si>
  <si>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</si>
  <si>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</si>
  <si>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</si>
  <si>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</si>
  <si>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</si>
  <si>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</si>
  <si>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</si>
  <si>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</si>
  <si>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</si>
  <si>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</si>
  <si>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</si>
  <si>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</si>
  <si>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</si>
  <si>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</si>
  <si>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</si>
  <si>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</si>
  <si>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</si>
  <si>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</si>
  <si>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</si>
  <si>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</si>
  <si>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</si>
  <si>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</si>
  <si>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</si>
  <si>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</si>
  <si>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</si>
  <si>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</si>
  <si>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</si>
  <si>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</si>
  <si>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</si>
  <si>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</si>
  <si>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</si>
  <si>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</si>
  <si>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</si>
  <si>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</si>
  <si>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</si>
  <si>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</si>
  <si>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</si>
  <si>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</si>
  <si>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</si>
  <si>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</si>
  <si>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</si>
  <si>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</si>
  <si>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</si>
  <si>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</si>
  <si>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</si>
  <si>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</si>
  <si>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</si>
  <si>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</si>
  <si>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</si>
  <si>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</si>
  <si>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</si>
  <si>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</si>
  <si>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</si>
  <si>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</si>
  <si>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</si>
  <si>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</si>
  <si>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</si>
  <si>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</si>
  <si>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</si>
  <si>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</si>
  <si>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</si>
  <si>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</si>
  <si>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</si>
  <si>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</si>
  <si>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</si>
  <si>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</si>
  <si>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</si>
  <si>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</si>
  <si>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</si>
  <si>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</si>
  <si>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</si>
  <si>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</si>
  <si>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</si>
  <si>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</si>
  <si>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</si>
  <si>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</si>
  <si>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</si>
  <si>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</si>
  <si>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</si>
  <si>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</si>
  <si>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</si>
  <si>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</si>
  <si>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</si>
  <si>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</si>
  <si>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</si>
  <si>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</si>
  <si>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</si>
  <si>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</si>
  <si>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</si>
  <si>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</si>
  <si>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</si>
  <si>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</si>
  <si>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</si>
  <si>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</si>
  <si>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</si>
  <si>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</si>
  <si>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</si>
  <si>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</si>
  <si>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</si>
  <si>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</si>
  <si>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</si>
  <si>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</si>
  <si>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</si>
  <si>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</si>
  <si>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</si>
  <si>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</si>
  <si>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</si>
  <si>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</si>
  <si>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</si>
  <si>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</si>
  <si>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</si>
  <si>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</si>
  <si>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</si>
  <si>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</si>
  <si>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</si>
  <si>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</si>
  <si>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</si>
  <si>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</si>
  <si>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</si>
  <si>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</si>
  <si>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</si>
  <si>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</si>
  <si>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</si>
  <si>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</si>
  <si>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</si>
  <si>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</si>
  <si>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</si>
  <si>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</si>
  <si>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</si>
  <si>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</si>
  <si>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</si>
  <si>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</si>
  <si>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</si>
  <si>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</si>
  <si>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</si>
  <si>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</si>
  <si>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</si>
  <si>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</si>
  <si>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</si>
  <si>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</si>
  <si>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</si>
  <si>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</si>
  <si>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</si>
  <si>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</si>
  <si>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</si>
  <si>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</si>
  <si>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</si>
  <si>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</si>
  <si>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</si>
  <si>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</si>
  <si>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</si>
  <si>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</si>
  <si>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</si>
  <si>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</si>
  <si>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</si>
  <si>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</si>
  <si>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</si>
  <si>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</si>
  <si>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</si>
  <si>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</si>
  <si>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</si>
  <si>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</si>
  <si>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</si>
  <si>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</si>
  <si>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</si>
  <si>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</si>
  <si>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</si>
  <si>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</si>
  <si>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</si>
  <si>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</si>
  <si>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</si>
  <si>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</si>
  <si>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</si>
  <si>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</si>
  <si>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</si>
  <si>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</si>
  <si>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</si>
  <si>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</si>
  <si>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</si>
  <si>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</si>
  <si>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</si>
  <si>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</si>
  <si>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</si>
  <si>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</si>
  <si>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</si>
  <si>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</si>
  <si>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</si>
  <si>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</si>
  <si>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</si>
  <si>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</si>
  <si>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</si>
  <si>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</si>
  <si>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</si>
  <si>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</si>
  <si>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</si>
  <si>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</si>
  <si>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</si>
  <si>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</si>
  <si>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</si>
  <si>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</si>
  <si>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</si>
  <si>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</si>
  <si>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</si>
  <si>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</si>
  <si>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</si>
  <si>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</si>
  <si>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</si>
  <si>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</si>
  <si>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</si>
  <si>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</si>
  <si>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</si>
  <si>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</si>
  <si>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</si>
  <si>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</si>
  <si>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</si>
  <si>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</si>
  <si>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</si>
  <si>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</si>
  <si>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</si>
  <si>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</si>
  <si>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</si>
  <si>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</si>
  <si>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</si>
  <si>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</si>
  <si>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</si>
  <si>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</si>
  <si>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</si>
  <si>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</si>
  <si>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</si>
  <si>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</si>
  <si>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</si>
  <si>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</si>
  <si>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</si>
  <si>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</si>
  <si>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</si>
  <si>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</si>
  <si>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</si>
  <si>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</si>
  <si>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</si>
  <si>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</si>
  <si>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</si>
  <si>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</si>
  <si>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</si>
  <si>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</si>
  <si>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</si>
  <si>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</si>
  <si>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</si>
  <si>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</si>
  <si>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</si>
  <si>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</si>
  <si>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</si>
  <si>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</si>
  <si>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</si>
  <si>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</si>
  <si>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</si>
  <si>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</si>
  <si>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</si>
  <si>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</si>
  <si>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</si>
  <si>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</si>
  <si>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</si>
  <si>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</si>
  <si>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</si>
  <si>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</si>
  <si>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</si>
  <si>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</si>
  <si>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</si>
  <si>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</si>
  <si>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</si>
  <si>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</si>
  <si>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</si>
  <si>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</si>
  <si>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</si>
  <si>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</si>
  <si>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</si>
  <si>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</si>
  <si>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</si>
  <si>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</si>
  <si>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</si>
  <si>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</si>
  <si>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</si>
  <si>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</si>
  <si>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</si>
  <si>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</si>
  <si>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</si>
  <si>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</si>
  <si>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</si>
  <si>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</si>
  <si>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</si>
  <si>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</si>
  <si>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</si>
  <si>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</si>
  <si>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</si>
  <si>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</si>
  <si>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</si>
  <si>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</si>
  <si>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</si>
  <si>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</si>
  <si>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</si>
  <si>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</si>
  <si>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</si>
  <si>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</si>
  <si>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</si>
  <si>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</si>
  <si>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</si>
  <si>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</si>
  <si>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</si>
  <si>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</si>
  <si>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</si>
  <si>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</si>
  <si>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</si>
  <si>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</si>
  <si>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</si>
  <si>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</si>
  <si>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</si>
  <si>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</si>
  <si>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</si>
  <si>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</si>
  <si>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</si>
  <si>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</si>
  <si>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</si>
  <si>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</si>
  <si>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</si>
  <si>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</si>
  <si>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</si>
  <si>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</si>
  <si>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</si>
  <si>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</si>
  <si>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</si>
  <si>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</si>
  <si>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</si>
  <si>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</si>
  <si>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</si>
  <si>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</si>
  <si>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</si>
  <si>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</si>
  <si>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</si>
  <si>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</si>
  <si>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</si>
  <si>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</si>
  <si>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</si>
  <si>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</si>
  <si>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</si>
  <si>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</si>
  <si>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</si>
  <si>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</si>
  <si>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</si>
  <si>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</si>
  <si>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</si>
  <si>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</si>
  <si>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</si>
  <si>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</si>
  <si>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</si>
  <si>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</si>
  <si>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</si>
  <si>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</si>
  <si>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</si>
  <si>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</si>
  <si>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</si>
  <si>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</si>
  <si>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</si>
  <si>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</si>
  <si>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</si>
  <si>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</si>
  <si>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</si>
  <si>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</si>
  <si>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</si>
  <si>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</si>
  <si>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</si>
  <si>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</si>
  <si>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</si>
  <si>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</si>
  <si>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</si>
  <si>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</si>
  <si>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</si>
  <si>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</si>
  <si>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</si>
  <si>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</si>
  <si>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</si>
  <si>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</si>
  <si>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</si>
  <si>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</si>
  <si>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</si>
  <si>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</si>
  <si>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</si>
  <si>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</si>
  <si>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</si>
  <si>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</si>
  <si>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</si>
  <si>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</si>
  <si>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</si>
  <si>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</si>
  <si>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</si>
  <si>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</si>
  <si>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</si>
  <si>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</si>
  <si>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</si>
  <si>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</si>
  <si>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</si>
  <si>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</si>
  <si>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</si>
  <si>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</si>
  <si>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</si>
  <si>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</si>
  <si>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</si>
  <si>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</si>
  <si>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</si>
  <si>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</si>
  <si>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</si>
  <si>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</si>
  <si>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</si>
  <si>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</si>
  <si>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</si>
  <si>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</si>
  <si>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</si>
  <si>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</si>
  <si>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</si>
  <si>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</si>
  <si>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</si>
  <si>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</si>
  <si>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</si>
  <si>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</si>
  <si>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</si>
  <si>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</si>
  <si>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</si>
  <si>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</si>
  <si>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</si>
  <si>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</si>
  <si>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</si>
  <si>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</si>
  <si>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</si>
  <si>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</si>
  <si>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</si>
  <si>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</si>
  <si>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</si>
  <si>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</si>
  <si>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</si>
  <si>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</si>
  <si>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</si>
  <si>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</si>
  <si>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</si>
  <si>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</si>
  <si>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</si>
  <si>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</si>
  <si>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</si>
  <si>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</si>
  <si>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</si>
  <si>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</si>
  <si>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</si>
  <si>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</si>
  <si>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</si>
  <si>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</si>
  <si>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</si>
  <si>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</si>
  <si>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</si>
  <si>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</si>
  <si>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</si>
  <si>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</si>
  <si>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</si>
  <si>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</si>
  <si>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</si>
  <si>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</si>
  <si>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</si>
  <si>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</si>
  <si>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</si>
  <si>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</si>
  <si>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</si>
  <si>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</si>
  <si>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</si>
  <si>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</si>
  <si>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</si>
  <si>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</si>
  <si>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</si>
  <si>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</si>
  <si>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</si>
  <si>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</si>
  <si>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</si>
  <si>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</si>
  <si>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</si>
  <si>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</si>
  <si>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</si>
  <si>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</si>
  <si>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</si>
  <si>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</si>
  <si>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</si>
  <si>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</si>
  <si>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</si>
  <si>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</si>
  <si>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</si>
  <si>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</si>
  <si>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</si>
  <si>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</si>
  <si>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</si>
  <si>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</si>
  <si>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</si>
  <si>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</si>
  <si>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</si>
  <si>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</si>
  <si>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</si>
  <si>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</si>
  <si>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</si>
  <si>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</si>
  <si>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</si>
  <si>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</si>
  <si>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</si>
  <si>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</si>
  <si>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</si>
  <si>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</si>
  <si>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</si>
  <si>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</si>
  <si>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</si>
  <si>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</si>
  <si>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</si>
  <si>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</si>
  <si>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</si>
  <si>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</si>
  <si>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</si>
  <si>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</si>
  <si>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</si>
  <si>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</si>
  <si>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</si>
  <si>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</si>
  <si>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</si>
  <si>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</si>
  <si>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</si>
  <si>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</si>
  <si>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</si>
  <si>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</si>
  <si>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</si>
  <si>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</si>
  <si>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</si>
  <si>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</si>
  <si>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</si>
  <si>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</si>
  <si>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</si>
  <si>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</si>
  <si>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</si>
  <si>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</si>
  <si>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</si>
  <si>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</si>
  <si>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</si>
  <si>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</si>
  <si>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</si>
  <si>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</si>
  <si>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</si>
  <si>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</si>
  <si>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</si>
  <si>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</si>
  <si>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</si>
  <si>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</si>
  <si>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</si>
  <si>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</si>
  <si>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</si>
  <si>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</si>
  <si>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</si>
  <si>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</si>
  <si>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</si>
  <si>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</si>
  <si>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</si>
  <si>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</si>
  <si>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</si>
  <si>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</si>
  <si>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</si>
  <si>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</si>
  <si>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</si>
  <si>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</si>
  <si>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</si>
  <si>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</si>
  <si>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</si>
  <si>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</si>
  <si>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</si>
  <si>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</si>
  <si>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</si>
  <si>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</si>
  <si>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</si>
  <si>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</si>
  <si>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</si>
  <si>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</si>
  <si>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</si>
  <si>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</si>
  <si>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</si>
  <si>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</si>
  <si>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</si>
  <si>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</si>
  <si>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</si>
  <si>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</si>
  <si>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</si>
  <si>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</si>
  <si>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</si>
  <si>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</si>
  <si>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</si>
  <si>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</si>
  <si>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</si>
  <si>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</si>
  <si>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</si>
  <si>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</si>
  <si>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</si>
  <si>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</si>
  <si>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</si>
  <si>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</si>
  <si>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</si>
  <si>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</si>
  <si>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</si>
  <si>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</si>
  <si>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</si>
  <si>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</si>
  <si>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</si>
  <si>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</si>
  <si>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</si>
  <si>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</si>
  <si>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</si>
  <si>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</si>
  <si>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</si>
  <si>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</si>
  <si>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</si>
  <si>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</si>
  <si>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</si>
  <si>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</si>
  <si>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</si>
  <si>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</si>
  <si>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</si>
  <si>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</si>
  <si>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</si>
  <si>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</si>
  <si>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</si>
  <si>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</si>
  <si>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</si>
  <si>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</si>
  <si>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</si>
  <si>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</si>
  <si>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</si>
  <si>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</si>
  <si>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</si>
  <si>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</si>
  <si>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</si>
  <si>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</si>
  <si>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</si>
  <si>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</si>
  <si>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</si>
  <si>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</si>
  <si>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</si>
  <si>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</si>
  <si>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</si>
  <si>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</si>
  <si>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</si>
  <si>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</si>
  <si>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</si>
  <si>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</si>
  <si>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</si>
  <si>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</si>
  <si>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</si>
  <si>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</si>
  <si>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</si>
  <si>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</si>
  <si>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</si>
  <si>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</si>
  <si>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</si>
  <si>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</si>
  <si>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</si>
  <si>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</si>
  <si>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</si>
  <si>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</si>
  <si>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</si>
  <si>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</si>
  <si>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</si>
  <si>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</si>
  <si>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</si>
  <si>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</si>
  <si>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</si>
  <si>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</si>
  <si>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</si>
  <si>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</si>
  <si>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</si>
  <si>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</si>
  <si>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</si>
  <si>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</si>
  <si>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</si>
  <si>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</si>
  <si>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</si>
  <si>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</si>
  <si>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</si>
  <si>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</si>
  <si>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</si>
  <si>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</si>
  <si>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</si>
  <si>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</si>
  <si>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</si>
  <si>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</si>
  <si>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</si>
  <si>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</si>
  <si>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</si>
  <si>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</si>
  <si>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</si>
  <si>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</si>
  <si>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</si>
  <si>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</si>
  <si>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</si>
  <si>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</si>
  <si>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</si>
  <si>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</si>
  <si>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</si>
  <si>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</si>
  <si>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</si>
  <si>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</si>
  <si>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</si>
  <si>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</si>
  <si>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</si>
  <si>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</si>
  <si>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</si>
  <si>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</si>
  <si>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</si>
  <si>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</si>
  <si>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</si>
  <si>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</si>
  <si>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</si>
  <si>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</si>
  <si>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</si>
  <si>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</si>
  <si>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</si>
  <si>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</si>
  <si>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</si>
  <si>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</si>
  <si>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</si>
  <si>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</si>
  <si>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</si>
  <si>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</si>
  <si>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</si>
  <si>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</si>
  <si>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</si>
  <si>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</si>
  <si>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</si>
  <si>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</si>
  <si>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</si>
  <si>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</si>
  <si>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</si>
  <si>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</si>
  <si>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</si>
  <si>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</si>
  <si>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</si>
  <si>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</si>
  <si>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</si>
  <si>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</si>
  <si>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</si>
  <si>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</si>
  <si>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</si>
  <si>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</si>
  <si>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</si>
  <si>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</si>
  <si>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</si>
  <si>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</si>
  <si>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</si>
  <si>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</si>
  <si>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</si>
  <si>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</si>
  <si>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</si>
  <si>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</si>
  <si>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</si>
  <si>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</si>
  <si>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</si>
  <si>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</si>
  <si>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</si>
  <si>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</si>
  <si>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</si>
  <si>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</si>
  <si>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</si>
  <si>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</si>
  <si>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</si>
  <si>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</si>
  <si>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</si>
  <si>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</si>
  <si>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</si>
  <si>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</si>
  <si>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</si>
  <si>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</si>
  <si>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</si>
  <si>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</si>
  <si>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</si>
  <si>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</si>
  <si>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</si>
  <si>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</si>
  <si>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</si>
  <si>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</si>
  <si>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</si>
  <si>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</si>
  <si>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</si>
  <si>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</si>
  <si>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</si>
  <si>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</si>
  <si>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</si>
  <si>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</si>
  <si>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</si>
  <si>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</si>
  <si>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</si>
  <si>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</si>
  <si>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</si>
  <si>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</si>
  <si>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</si>
  <si>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</si>
  <si>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</si>
  <si>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</si>
  <si>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</si>
  <si>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</si>
  <si>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</si>
  <si>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</si>
  <si>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</si>
  <si>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</si>
  <si>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</si>
  <si>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</si>
  <si>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</si>
  <si>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</si>
  <si>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</si>
  <si>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</si>
  <si>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</si>
  <si>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</si>
  <si>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</si>
  <si>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</si>
  <si>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</si>
  <si>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</si>
  <si>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</si>
  <si>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</si>
  <si>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</si>
  <si>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</si>
  <si>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</si>
  <si>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</si>
  <si>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</si>
  <si>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</si>
  <si>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</si>
  <si>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</si>
  <si>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</si>
  <si>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</si>
  <si>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</si>
  <si>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</si>
  <si>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</si>
  <si>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</si>
  <si>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</si>
  <si>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</si>
  <si>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</si>
  <si>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</si>
  <si>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</si>
  <si>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</si>
  <si>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</si>
  <si>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</si>
  <si>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</si>
  <si>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</si>
  <si>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</si>
  <si>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</si>
  <si>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</si>
  <si>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</si>
  <si>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</si>
  <si>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</si>
  <si>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</si>
  <si>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</si>
  <si>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</si>
  <si>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</si>
  <si>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</si>
  <si>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</si>
  <si>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</si>
  <si>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</si>
  <si>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</si>
  <si>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</si>
  <si>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</si>
  <si>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</si>
  <si>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</si>
  <si>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</si>
  <si>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</si>
  <si>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</si>
  <si>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</si>
  <si>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</si>
  <si>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</si>
  <si>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</si>
  <si>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</si>
  <si>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</si>
  <si>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</si>
  <si>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</si>
  <si>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</si>
  <si>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</si>
  <si>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</si>
  <si>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</si>
  <si>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</si>
  <si>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</si>
  <si>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</si>
  <si>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</si>
  <si>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</si>
  <si>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</si>
  <si>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</si>
  <si>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</si>
  <si>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</si>
  <si>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</si>
  <si>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</si>
  <si>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</si>
  <si>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</si>
  <si>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</si>
  <si>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</si>
  <si>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</si>
  <si>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</si>
  <si>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</si>
  <si>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</si>
  <si>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</si>
  <si>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</si>
  <si>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</si>
  <si>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</si>
  <si>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</si>
  <si>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</si>
  <si>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</si>
  <si>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</si>
  <si>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</si>
  <si>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</si>
  <si>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</si>
  <si>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</si>
  <si>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</si>
  <si>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</si>
  <si>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</si>
  <si>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</si>
  <si>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</si>
  <si>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</si>
  <si>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</si>
  <si>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</si>
  <si>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</si>
  <si>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</si>
  <si>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</si>
  <si>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</si>
  <si>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</si>
  <si>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</si>
  <si>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</si>
  <si>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</si>
  <si>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</si>
  <si>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</si>
  <si>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</si>
  <si>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</si>
  <si>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</si>
  <si>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</si>
  <si>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</si>
  <si>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</si>
  <si>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</si>
  <si>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</si>
  <si>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</si>
  <si>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</si>
  <si>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</si>
  <si>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</si>
  <si>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</si>
  <si>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</si>
  <si>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</si>
  <si>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</si>
  <si>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</si>
  <si>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</si>
  <si>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</si>
  <si>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</si>
  <si>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</si>
  <si>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</si>
  <si>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</si>
  <si>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</si>
  <si>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</si>
  <si>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</si>
  <si>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</si>
  <si>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</si>
  <si>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</si>
  <si>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</si>
  <si>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</si>
  <si>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</si>
  <si>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</si>
  <si>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</si>
  <si>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</si>
  <si>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</si>
  <si>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</si>
  <si>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</si>
  <si>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</si>
  <si>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</si>
  <si>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</si>
  <si>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</si>
  <si>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</si>
  <si>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</si>
  <si>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</si>
  <si>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</si>
  <si>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</si>
  <si>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</si>
  <si>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</si>
  <si>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</si>
  <si>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</si>
  <si>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</si>
  <si>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</si>
  <si>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</si>
  <si>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</si>
  <si>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</si>
  <si>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</si>
  <si>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</si>
  <si>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</si>
  <si>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</si>
  <si>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</si>
  <si>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</si>
  <si>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</si>
  <si>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</si>
  <si>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</si>
  <si>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</si>
  <si>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</si>
  <si>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</si>
  <si>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</si>
  <si>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</si>
  <si>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</si>
  <si>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</si>
  <si>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</si>
  <si>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</si>
  <si>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</si>
  <si>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</si>
  <si>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</si>
  <si>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</si>
  <si>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</si>
  <si>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</si>
  <si>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</si>
  <si>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</si>
  <si>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</si>
  <si>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</si>
  <si>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</si>
  <si>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</si>
  <si>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</si>
  <si>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</si>
  <si>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</si>
  <si>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</si>
  <si>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</si>
  <si>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</si>
  <si>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</si>
  <si>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</si>
  <si>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</si>
  <si>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</si>
  <si>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</si>
  <si>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</si>
  <si>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</si>
  <si>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</si>
  <si>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</si>
  <si>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</si>
  <si>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</si>
  <si>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</si>
  <si>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</si>
  <si>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</si>
  <si>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</si>
  <si>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</si>
  <si>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</si>
  <si>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</si>
  <si>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</si>
  <si>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</si>
  <si>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</si>
  <si>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</si>
  <si>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</si>
  <si>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</si>
  <si>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</si>
  <si>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</si>
  <si>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</si>
  <si>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</si>
  <si>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</si>
  <si>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</si>
  <si>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</si>
  <si>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</si>
  <si>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</si>
  <si>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</si>
  <si>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</si>
  <si>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</si>
  <si>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</si>
  <si>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</si>
  <si>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</si>
  <si>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</si>
  <si>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</si>
  <si>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</si>
  <si>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</si>
  <si>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</si>
  <si>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</si>
  <si>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</si>
  <si>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</si>
  <si>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</si>
  <si>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</si>
  <si>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</si>
  <si>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</si>
  <si>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</si>
  <si>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</si>
  <si>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</si>
  <si>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</si>
  <si>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</si>
  <si>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</si>
  <si>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</si>
  <si>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</si>
  <si>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</si>
  <si>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</si>
  <si>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</si>
  <si>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</si>
  <si>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</si>
  <si>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</si>
  <si>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</si>
  <si>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</si>
  <si>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</si>
  <si>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</si>
  <si>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</si>
  <si>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</si>
  <si>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</si>
  <si>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</si>
  <si>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</si>
  <si>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</si>
  <si>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</si>
  <si>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</si>
  <si>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</si>
  <si>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</si>
  <si>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</si>
  <si>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</si>
  <si>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</si>
  <si>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</si>
  <si>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</si>
  <si>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</si>
  <si>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</si>
  <si>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</si>
  <si>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</si>
  <si>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</si>
  <si>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</si>
  <si>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</si>
  <si>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</si>
  <si>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</si>
  <si>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</si>
  <si>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</si>
  <si>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</si>
  <si>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</si>
  <si>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</si>
  <si>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</si>
  <si>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</si>
  <si>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</si>
  <si>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</si>
  <si>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</si>
  <si>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</si>
  <si>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</si>
  <si>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</si>
  <si>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</si>
  <si>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</si>
  <si>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</si>
  <si>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</si>
  <si>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</si>
  <si>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</si>
  <si>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</si>
  <si>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</si>
  <si>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</si>
  <si>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</si>
  <si>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</si>
  <si>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</si>
  <si>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</si>
  <si>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</si>
  <si>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</si>
  <si>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</si>
  <si>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</si>
  <si>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</si>
  <si>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</si>
  <si>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</si>
  <si>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</si>
  <si>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</si>
  <si>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</si>
  <si>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</si>
  <si>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</si>
  <si>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</si>
  <si>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</si>
  <si>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</si>
  <si>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</si>
  <si>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</si>
  <si>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</si>
  <si>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</si>
  <si>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</si>
  <si>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</si>
  <si>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</si>
  <si>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</si>
  <si>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</si>
  <si>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</si>
  <si>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</si>
  <si>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</si>
  <si>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</si>
  <si>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</si>
  <si>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</si>
  <si>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</si>
  <si>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</si>
  <si>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</si>
  <si>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</si>
  <si>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</si>
  <si>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</si>
  <si>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</si>
  <si>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</si>
  <si>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</si>
  <si>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</si>
  <si>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</si>
  <si>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</si>
  <si>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</si>
  <si>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</si>
  <si>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</si>
  <si>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</si>
  <si>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</si>
  <si>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</si>
  <si>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</si>
  <si>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</si>
  <si>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</si>
  <si>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</si>
  <si>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</si>
  <si>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</si>
  <si>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</si>
  <si>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</si>
  <si>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</si>
  <si>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</si>
  <si>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</si>
  <si>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</si>
  <si>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</si>
  <si>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</si>
  <si>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</si>
  <si>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</si>
  <si>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</si>
  <si>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</si>
  <si>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</si>
  <si>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</si>
  <si>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</si>
  <si>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</si>
  <si>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</si>
  <si>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</si>
  <si>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</si>
  <si>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</si>
  <si>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</si>
  <si>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</si>
  <si>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</si>
  <si>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</si>
  <si>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</si>
  <si>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</si>
  <si>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</si>
  <si>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</si>
  <si>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</si>
  <si>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</si>
  <si>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</si>
  <si>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</si>
  <si>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</si>
  <si>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</si>
  <si>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</si>
  <si>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</si>
  <si>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</si>
  <si>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</si>
  <si>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</si>
  <si>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</si>
  <si>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</si>
  <si>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</si>
  <si>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</si>
  <si>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</si>
  <si>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</si>
  <si>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</si>
  <si>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</si>
  <si>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</si>
  <si>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</si>
  <si>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</si>
  <si>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</si>
  <si>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</si>
  <si>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</si>
  <si>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</si>
  <si>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</si>
  <si>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</si>
  <si>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</si>
  <si>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</si>
  <si>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</si>
  <si>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</si>
  <si>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</si>
  <si>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</si>
  <si>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</si>
  <si>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</si>
  <si>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</si>
  <si>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</si>
  <si>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</si>
  <si>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</si>
  <si>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</si>
  <si>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</si>
  <si>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</si>
  <si>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</si>
  <si>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</si>
  <si>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</si>
  <si>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</si>
  <si>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</si>
  <si>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</si>
  <si>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</si>
  <si>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</si>
  <si>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</si>
  <si>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</si>
  <si>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</si>
  <si>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</si>
  <si>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</si>
  <si>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</si>
  <si>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</si>
  <si>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</si>
  <si>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</si>
  <si>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</si>
  <si>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</si>
  <si>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</si>
  <si>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</si>
  <si>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</si>
  <si>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</si>
  <si>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</si>
  <si>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</si>
  <si>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</si>
  <si>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</si>
  <si>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</si>
  <si>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</si>
  <si>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</si>
  <si>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</si>
  <si>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</si>
  <si>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</si>
  <si>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</si>
  <si>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</si>
  <si>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</si>
  <si>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</si>
  <si>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</si>
  <si>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</si>
  <si>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</si>
  <si>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</si>
  <si>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</si>
  <si>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</si>
  <si>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</si>
  <si>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</si>
  <si>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</si>
  <si>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</si>
  <si>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</si>
  <si>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</si>
  <si>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</si>
  <si>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</si>
  <si>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</si>
  <si>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</si>
  <si>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</si>
  <si>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</si>
  <si>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</si>
  <si>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</si>
  <si>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</si>
  <si>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</si>
  <si>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</si>
  <si>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</si>
  <si>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</si>
  <si>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</si>
  <si>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</si>
  <si>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</si>
  <si>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</si>
  <si>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</si>
  <si>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</si>
  <si>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</si>
  <si>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</si>
  <si>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</si>
  <si>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</si>
  <si>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</si>
  <si>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</si>
  <si>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</si>
  <si>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</si>
  <si>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</si>
  <si>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</si>
  <si>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</si>
  <si>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</si>
  <si>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</si>
  <si>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</si>
  <si>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</si>
  <si>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</si>
  <si>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</si>
  <si>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</si>
  <si>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</si>
  <si>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</si>
  <si>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</si>
  <si>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</si>
  <si>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</si>
  <si>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</si>
  <si>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</si>
  <si>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</si>
  <si>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</si>
  <si>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</si>
  <si>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</si>
  <si>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</si>
  <si>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</si>
  <si>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</si>
  <si>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</si>
  <si>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</si>
  <si>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</si>
  <si>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</si>
  <si>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</si>
  <si>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</si>
  <si>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</si>
  <si>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</si>
  <si>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</si>
  <si>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</si>
  <si>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</si>
  <si>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</si>
  <si>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</si>
  <si>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</si>
  <si>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</si>
  <si>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</si>
  <si>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</si>
  <si>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</si>
  <si>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</si>
  <si>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</si>
  <si>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</si>
  <si>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</si>
  <si>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</si>
  <si>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</si>
  <si>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</si>
  <si>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</si>
  <si>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</si>
  <si>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</si>
  <si>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</si>
  <si>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</si>
  <si>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</si>
  <si>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</si>
  <si>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</si>
  <si>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</si>
  <si>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</si>
  <si>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</si>
  <si>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</si>
  <si>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</si>
  <si>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</si>
  <si>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</si>
  <si>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</si>
  <si>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</si>
  <si>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</si>
  <si>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</si>
  <si>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</si>
  <si>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</si>
  <si>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</si>
  <si>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</si>
  <si>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</si>
  <si>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</si>
  <si>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</si>
  <si>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</si>
  <si>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</si>
  <si>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</si>
  <si>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</si>
  <si>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</si>
  <si>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</si>
  <si>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</si>
  <si>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</si>
  <si>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</si>
  <si>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</si>
  <si>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</si>
  <si>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</si>
  <si>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</si>
  <si>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</si>
  <si>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</si>
  <si>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</si>
  <si>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</si>
  <si>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</si>
  <si>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</si>
  <si>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</si>
  <si>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</si>
  <si>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</si>
  <si>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</si>
  <si>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</si>
  <si>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</si>
  <si>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</si>
  <si>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</si>
  <si>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</si>
  <si>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</si>
  <si>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</si>
  <si>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</si>
  <si>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</si>
  <si>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</si>
  <si>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</si>
  <si>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</si>
  <si>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</si>
  <si>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</si>
  <si>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</si>
  <si>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</si>
  <si>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</si>
  <si>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</si>
  <si>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</si>
  <si>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</si>
  <si>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</si>
  <si>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</si>
  <si>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</si>
  <si>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</si>
  <si>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</si>
  <si>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</si>
  <si>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</si>
  <si>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</si>
  <si>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</si>
  <si>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</si>
  <si>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</si>
  <si>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</si>
  <si>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</si>
  <si>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</si>
  <si>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</si>
  <si>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</si>
  <si>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</si>
  <si>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</si>
  <si>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</si>
  <si>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</si>
  <si>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</si>
  <si>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</si>
  <si>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</si>
  <si>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</si>
  <si>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</si>
  <si>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</si>
  <si>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</si>
  <si>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</si>
  <si>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</si>
  <si>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</si>
  <si>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</si>
  <si>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</si>
  <si>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</si>
  <si>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</si>
  <si>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</si>
  <si>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</si>
  <si>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</si>
  <si>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</si>
  <si>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</si>
  <si>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</si>
  <si>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</si>
  <si>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</si>
  <si>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</si>
  <si>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</si>
  <si>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</si>
  <si>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</si>
  <si>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</si>
  <si>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</si>
  <si>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</si>
  <si>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</si>
  <si>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</si>
  <si>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</si>
  <si>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</si>
  <si>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</si>
  <si>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</si>
  <si>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</si>
  <si>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</si>
  <si>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</si>
  <si>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</si>
  <si>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</si>
  <si>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</si>
  <si>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</si>
  <si>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</si>
  <si>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</si>
  <si>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</si>
  <si>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</si>
  <si>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</si>
  <si>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</si>
  <si>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</si>
  <si>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</si>
  <si>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</si>
  <si>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</si>
  <si>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</si>
  <si>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</si>
  <si>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</si>
  <si>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</si>
  <si>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</si>
  <si>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</si>
  <si>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</si>
  <si>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</si>
  <si>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</si>
  <si>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</si>
  <si>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</si>
  <si>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</si>
  <si>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</si>
  <si>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</si>
  <si>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</si>
  <si>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</si>
  <si>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</si>
  <si>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</si>
  <si>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</si>
  <si>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</si>
  <si>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</si>
  <si>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</si>
  <si>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</si>
  <si>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</si>
  <si>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</si>
  <si>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</si>
  <si>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</si>
  <si>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</si>
  <si>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</si>
  <si>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</si>
  <si>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</si>
  <si>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</si>
  <si>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</si>
  <si>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</si>
  <si>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</si>
  <si>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</si>
  <si>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</si>
  <si>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</si>
  <si>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</si>
  <si>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</si>
  <si>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</si>
  <si>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</si>
  <si>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</si>
  <si>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</si>
  <si>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</si>
  <si>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</si>
  <si>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</si>
  <si>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</si>
  <si>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</si>
  <si>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</si>
  <si>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</si>
  <si>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</si>
  <si>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</si>
  <si>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</si>
  <si>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</si>
  <si>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</si>
  <si>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</si>
  <si>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</si>
  <si>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</si>
  <si>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</si>
  <si>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</si>
  <si>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</si>
  <si>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</si>
  <si>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</si>
  <si>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</si>
  <si>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</si>
  <si>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</si>
  <si>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</si>
  <si>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</si>
  <si>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</si>
  <si>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</si>
  <si>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</si>
  <si>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</si>
  <si>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</si>
  <si>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</si>
  <si>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</si>
  <si>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</si>
  <si>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</si>
  <si>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</si>
  <si>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</si>
  <si>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</si>
  <si>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</si>
  <si>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</si>
  <si>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</si>
  <si>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</si>
  <si>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</si>
  <si>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</si>
  <si>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</si>
  <si>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</si>
  <si>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</si>
  <si>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</si>
  <si>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</si>
  <si>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</si>
  <si>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</si>
  <si>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</si>
  <si>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</si>
  <si>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</si>
  <si>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</si>
  <si>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</si>
  <si>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</si>
  <si>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</si>
  <si>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</si>
  <si>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</si>
  <si>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</si>
  <si>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</si>
  <si>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</si>
  <si>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</si>
  <si>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</si>
  <si>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</si>
  <si>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</si>
  <si>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</si>
  <si>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</si>
  <si>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</si>
  <si>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</si>
  <si>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</si>
  <si>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</si>
  <si>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</si>
  <si>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</si>
  <si>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</si>
  <si>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</si>
  <si>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</si>
  <si>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</si>
  <si>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</si>
  <si>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</si>
  <si>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</si>
  <si>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</si>
  <si>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</si>
  <si>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</si>
  <si>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</si>
  <si>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</si>
  <si>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</si>
  <si>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</si>
  <si>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</si>
  <si>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</si>
  <si>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</si>
  <si>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</si>
  <si>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</si>
  <si>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</si>
  <si>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</si>
  <si>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</si>
  <si>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</si>
  <si>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</si>
  <si>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</si>
  <si>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</si>
  <si>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</si>
  <si>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</si>
  <si>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</si>
  <si>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</si>
  <si>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</si>
  <si>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</si>
  <si>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</si>
  <si>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</si>
  <si>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</si>
  <si>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</si>
  <si>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</si>
  <si>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</si>
  <si>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</si>
  <si>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</si>
  <si>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</si>
  <si>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</si>
  <si>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</si>
  <si>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</si>
  <si>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</si>
  <si>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</si>
  <si>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</si>
  <si>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</si>
  <si>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</si>
  <si>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</si>
  <si>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</si>
  <si>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</si>
  <si>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</si>
  <si>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</si>
  <si>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</si>
  <si>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</si>
  <si>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</si>
  <si>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</si>
  <si>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</si>
  <si>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</si>
  <si>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</si>
  <si>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</si>
  <si>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</si>
  <si>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</si>
  <si>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</si>
  <si>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</si>
  <si>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</si>
  <si>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</si>
  <si>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</si>
  <si>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</si>
  <si>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</si>
  <si>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</si>
  <si>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</si>
  <si>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</si>
  <si>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</si>
  <si>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</si>
  <si>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</si>
  <si>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</si>
  <si>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</si>
  <si>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</si>
  <si>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</si>
  <si>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</si>
  <si>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</si>
  <si>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</si>
  <si>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</si>
  <si>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</si>
  <si>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</si>
  <si>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</si>
  <si>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</si>
  <si>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</si>
  <si>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</si>
  <si>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</si>
  <si>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</si>
  <si>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</si>
  <si>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</si>
  <si>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</si>
  <si>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</si>
  <si>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</si>
  <si>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</si>
  <si>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</si>
  <si>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</si>
  <si>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</si>
  <si>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</si>
  <si>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</si>
  <si>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</si>
  <si>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</si>
  <si>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</si>
  <si>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</si>
  <si>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</si>
  <si>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</si>
  <si>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</si>
  <si>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</si>
  <si>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</si>
  <si>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</si>
  <si>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</si>
  <si>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</si>
  <si>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</si>
  <si>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</si>
  <si>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</si>
  <si>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</si>
  <si>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</si>
  <si>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</si>
  <si>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</si>
  <si>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</si>
  <si>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</si>
  <si>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</si>
  <si>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</si>
  <si>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</si>
  <si>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</si>
  <si>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</si>
  <si>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</si>
  <si>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</si>
  <si>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</si>
  <si>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</si>
  <si>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</si>
  <si>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</si>
  <si>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</si>
  <si>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</si>
  <si>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</si>
  <si>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</si>
  <si>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</si>
  <si>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</si>
  <si>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</si>
  <si>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</si>
  <si>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</si>
  <si>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</si>
  <si>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</si>
  <si>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</si>
  <si>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</si>
  <si>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</si>
  <si>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</si>
  <si>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</si>
  <si>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</si>
  <si>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</si>
  <si>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</si>
  <si>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</si>
  <si>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</si>
  <si>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</si>
  <si>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</si>
  <si>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</si>
  <si>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</si>
  <si>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</si>
  <si>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</si>
  <si>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</si>
  <si>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</si>
  <si>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</si>
  <si>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</si>
  <si>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</si>
  <si>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</si>
  <si>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</si>
  <si>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</si>
  <si>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</si>
  <si>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</si>
  <si>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</si>
  <si>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</si>
  <si>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</si>
  <si>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</si>
  <si>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</si>
  <si>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</si>
  <si>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</si>
  <si>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</si>
  <si>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</si>
  <si>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</si>
  <si>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</si>
  <si>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</si>
  <si>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</si>
  <si>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</si>
  <si>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</si>
  <si>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</si>
  <si>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</si>
  <si>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</si>
  <si>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</si>
  <si>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</si>
  <si>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</si>
  <si>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</si>
  <si>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</si>
  <si>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</si>
  <si>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</si>
  <si>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</si>
  <si>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</si>
  <si>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</si>
  <si>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</si>
  <si>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</si>
  <si>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</si>
  <si>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</si>
  <si>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</si>
  <si>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</si>
  <si>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</si>
  <si>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</si>
  <si>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</si>
  <si>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</si>
  <si>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</si>
  <si>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</si>
  <si>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</si>
  <si>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</si>
  <si>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</si>
  <si>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</si>
  <si>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</si>
  <si>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</si>
  <si>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</si>
  <si>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</si>
  <si>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</si>
  <si>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</si>
  <si>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</si>
  <si>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</si>
  <si>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</si>
  <si>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</si>
  <si>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</si>
  <si>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</si>
  <si>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</si>
  <si>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</si>
  <si>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</si>
  <si>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</si>
  <si>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</si>
  <si>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</si>
  <si>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</si>
  <si>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</si>
  <si>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</si>
  <si>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</si>
  <si>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</si>
  <si>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</si>
  <si>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</si>
  <si>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</si>
  <si>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</si>
  <si>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</si>
  <si>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</si>
  <si>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</si>
  <si>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</si>
  <si>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</si>
  <si>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</si>
  <si>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</si>
  <si>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</si>
  <si>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</si>
  <si>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</si>
  <si>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</si>
  <si>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</si>
  <si>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</si>
  <si>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</si>
  <si>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</si>
  <si>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</si>
  <si>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</si>
  <si>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</si>
  <si>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</si>
  <si>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</si>
  <si>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</si>
  <si>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</si>
  <si>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</si>
  <si>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</si>
  <si>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</si>
  <si>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</si>
  <si>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</si>
  <si>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</si>
  <si>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</si>
  <si>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</si>
  <si>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</si>
  <si>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</si>
  <si>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</si>
  <si>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</si>
  <si>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</si>
  <si>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</si>
  <si>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</si>
  <si>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</si>
  <si>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</si>
  <si>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</si>
  <si>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</si>
  <si>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</si>
  <si>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</si>
  <si>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</si>
  <si>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</si>
  <si>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</si>
  <si>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</si>
  <si>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</si>
  <si>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</si>
  <si>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</si>
  <si>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</si>
  <si>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</si>
  <si>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</si>
  <si>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</si>
  <si>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</si>
  <si>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</si>
  <si>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</si>
  <si>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</si>
  <si>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</si>
  <si>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</si>
  <si>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</si>
  <si>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</si>
  <si>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</si>
  <si>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</si>
  <si>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</si>
  <si>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</si>
  <si>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</si>
  <si>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</si>
  <si>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</si>
  <si>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</si>
  <si>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</si>
  <si>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</si>
  <si>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</si>
  <si>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</si>
  <si>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</si>
  <si>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</si>
  <si>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</si>
  <si>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</si>
  <si>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</si>
  <si>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</si>
  <si>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</si>
  <si>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</si>
  <si>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</si>
  <si>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</si>
  <si>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</si>
  <si>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</si>
  <si>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</si>
  <si>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</si>
  <si>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</si>
  <si>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</si>
  <si>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</si>
  <si>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</si>
  <si>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</si>
  <si>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</si>
  <si>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</si>
  <si>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</si>
  <si>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</si>
  <si>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</si>
  <si>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</si>
  <si>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</si>
  <si>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</si>
  <si>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</si>
  <si>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</si>
  <si>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</si>
  <si>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</si>
  <si>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</si>
  <si>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</si>
  <si>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</si>
  <si>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</si>
  <si>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</si>
  <si>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</si>
  <si>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</si>
  <si>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</si>
  <si>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</si>
  <si>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</si>
  <si>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</si>
  <si>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</si>
  <si>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</si>
  <si>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</si>
  <si>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</si>
  <si>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</si>
  <si>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</si>
  <si>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</si>
  <si>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</si>
  <si>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</si>
  <si>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</si>
  <si>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</si>
  <si>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</si>
  <si>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</si>
  <si>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</si>
  <si>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</si>
  <si>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</si>
  <si>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</si>
  <si>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</si>
  <si>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</si>
  <si>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</si>
  <si>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</si>
  <si>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</si>
  <si>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</si>
  <si>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</si>
  <si>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</si>
  <si>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</si>
  <si>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</si>
  <si>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</si>
  <si>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</si>
  <si>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</si>
  <si>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</si>
  <si>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</si>
  <si>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</si>
  <si>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</si>
  <si>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</si>
  <si>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</si>
  <si>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</si>
  <si>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</si>
  <si>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</si>
  <si>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</si>
  <si>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</si>
  <si>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</si>
  <si>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</si>
  <si>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</si>
  <si>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</si>
  <si>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</si>
  <si>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</si>
  <si>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</si>
  <si>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</si>
  <si>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</si>
  <si>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</si>
  <si>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</si>
  <si>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</si>
  <si>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</si>
  <si>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</si>
  <si>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</si>
  <si>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</si>
  <si>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</si>
  <si>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</si>
  <si>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</si>
  <si>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</si>
  <si>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</si>
  <si>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</si>
  <si>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</si>
  <si>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</si>
  <si>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</si>
  <si>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</si>
  <si>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</si>
  <si>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</si>
  <si>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</si>
  <si>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</si>
  <si>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</si>
  <si>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</si>
  <si>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</si>
  <si>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</si>
  <si>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</si>
  <si>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</si>
  <si>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</si>
  <si>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</si>
  <si>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</si>
  <si>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</si>
  <si>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</si>
  <si>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</si>
  <si>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</si>
  <si>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</si>
  <si>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</si>
  <si>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</si>
  <si>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</si>
  <si>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</si>
  <si>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</si>
  <si>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</si>
  <si>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</si>
  <si>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</si>
  <si>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</si>
  <si>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</si>
  <si>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</si>
  <si>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</si>
  <si>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</si>
  <si>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</si>
  <si>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</si>
  <si>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</si>
  <si>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</si>
  <si>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</si>
  <si>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</si>
  <si>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</si>
  <si>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</si>
  <si>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</si>
  <si>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</si>
  <si>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</si>
  <si>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</si>
  <si>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</si>
  <si>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</si>
  <si>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</si>
  <si>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</si>
  <si>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</si>
  <si>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</si>
  <si>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</si>
  <si>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</si>
  <si>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</si>
  <si>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</si>
  <si>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</si>
  <si>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</si>
  <si>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</si>
  <si>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</si>
  <si>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</si>
  <si>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</si>
  <si>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</si>
  <si>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</si>
  <si>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</si>
  <si>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</si>
  <si>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</si>
  <si>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</si>
  <si>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</si>
  <si>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</si>
  <si>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</si>
  <si>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</si>
  <si>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</si>
  <si>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</si>
  <si>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</si>
  <si>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</si>
  <si>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</si>
  <si>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</si>
  <si>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</si>
  <si>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</si>
  <si>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</si>
  <si>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</si>
  <si>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</si>
  <si>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</si>
  <si>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</si>
  <si>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</si>
  <si>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</si>
  <si>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</si>
  <si>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</si>
  <si>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</si>
  <si>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</si>
  <si>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</si>
  <si>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</si>
  <si>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</si>
  <si>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</si>
  <si>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</si>
  <si>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</si>
  <si>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</si>
  <si>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</si>
  <si>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</si>
  <si>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</si>
  <si>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</si>
  <si>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</si>
  <si>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</si>
  <si>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</si>
  <si>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</si>
  <si>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</si>
  <si>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</si>
  <si>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</si>
  <si>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</si>
  <si>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</si>
  <si>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</si>
  <si>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</si>
  <si>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</si>
  <si>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</si>
  <si>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</si>
  <si>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</si>
  <si>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</si>
  <si>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</si>
  <si>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</si>
  <si>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</si>
  <si>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</si>
  <si>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</si>
  <si>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</si>
  <si>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</si>
  <si>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</si>
  <si>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</si>
  <si>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</si>
  <si>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</si>
  <si>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</si>
  <si>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</si>
  <si>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</si>
  <si>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</si>
  <si>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</si>
  <si>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</si>
  <si>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</si>
  <si>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</si>
  <si>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</si>
  <si>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</si>
  <si>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</si>
  <si>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</si>
  <si>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</si>
  <si>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</si>
  <si>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</si>
  <si>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</si>
  <si>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</si>
  <si>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</si>
  <si>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</si>
  <si>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</si>
  <si>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</si>
  <si>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</si>
  <si>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</si>
  <si>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</si>
  <si>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</si>
  <si>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</si>
  <si>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</si>
  <si>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</si>
  <si>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</si>
  <si>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</si>
  <si>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</si>
  <si>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</si>
  <si>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</si>
  <si>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</si>
  <si>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</si>
  <si>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</si>
  <si>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</si>
  <si>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</si>
  <si>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</si>
  <si>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</si>
  <si>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</si>
  <si>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</si>
  <si>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</si>
  <si>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</si>
  <si>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</si>
  <si>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</si>
  <si>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</si>
  <si>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</si>
  <si>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</si>
  <si>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</si>
  <si>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</si>
  <si>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</si>
  <si>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</si>
  <si>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</si>
  <si>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</si>
  <si>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</si>
  <si>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</si>
  <si>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</si>
  <si>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</si>
  <si>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</si>
  <si>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</si>
  <si>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</si>
  <si>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</si>
  <si>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</si>
  <si>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</si>
  <si>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</si>
  <si>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</si>
  <si>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</si>
  <si>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</si>
  <si>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</si>
  <si>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</si>
  <si>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</si>
  <si>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</si>
  <si>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</si>
  <si>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</si>
  <si>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</si>
  <si>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</si>
  <si>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</si>
  <si>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</si>
  <si>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</si>
  <si>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</si>
  <si>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</si>
  <si>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</si>
  <si>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</si>
  <si>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</si>
  <si>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</si>
  <si>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</si>
  <si>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</si>
  <si>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</si>
  <si>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</si>
  <si>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</si>
  <si>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</si>
  <si>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</si>
  <si>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</si>
  <si>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</si>
  <si>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</si>
  <si>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</si>
  <si>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</si>
  <si>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</si>
  <si>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</si>
  <si>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</si>
  <si>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</si>
  <si>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</si>
  <si>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</si>
  <si>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</si>
  <si>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</si>
  <si>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</si>
  <si>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</si>
  <si>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</si>
  <si>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</si>
  <si>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</si>
  <si>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</si>
  <si>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</si>
  <si>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</si>
  <si>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</si>
  <si>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</si>
  <si>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</si>
  <si>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</si>
  <si>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</si>
  <si>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</si>
  <si>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</si>
  <si>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</si>
  <si>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</si>
  <si>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</si>
  <si>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</si>
  <si>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</si>
  <si>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</si>
  <si>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</si>
  <si>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</si>
  <si>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</si>
  <si>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</si>
  <si>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</si>
  <si>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</si>
  <si>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</si>
  <si>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</si>
  <si>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</si>
  <si>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</si>
  <si>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</si>
  <si>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</si>
  <si>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</si>
  <si>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</si>
  <si>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</si>
  <si>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</si>
  <si>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</si>
  <si>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</si>
  <si>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</si>
  <si>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</si>
  <si>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</si>
  <si>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</si>
  <si>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</si>
  <si>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</si>
  <si>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</si>
  <si>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</si>
  <si>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</si>
  <si>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</si>
  <si>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</si>
  <si>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</si>
  <si>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</si>
  <si>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</si>
  <si>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</si>
  <si>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</si>
  <si>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</si>
  <si>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</si>
  <si>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</si>
  <si>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</si>
  <si>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</si>
  <si>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</si>
  <si>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</si>
  <si>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</si>
  <si>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</si>
  <si>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</si>
  <si>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</si>
  <si>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</si>
  <si>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</si>
  <si>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</si>
  <si>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</si>
  <si>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</si>
  <si>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</si>
  <si>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</si>
  <si>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</si>
  <si>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</si>
  <si>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</si>
  <si>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</si>
  <si>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</si>
  <si>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</si>
  <si>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</si>
  <si>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</si>
  <si>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</si>
  <si>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</si>
  <si>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</si>
  <si>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</si>
  <si>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</si>
  <si>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</si>
  <si>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</si>
  <si>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</si>
  <si>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</si>
  <si>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</si>
  <si>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</si>
  <si>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</si>
  <si>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</si>
  <si>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</si>
  <si>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</si>
  <si>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</si>
  <si>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</si>
  <si>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</si>
  <si>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</si>
  <si>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</si>
  <si>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</si>
  <si>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</si>
  <si>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</si>
  <si>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</si>
  <si>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</si>
  <si>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</si>
  <si>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</si>
  <si>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</si>
  <si>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</si>
  <si>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</si>
  <si>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</si>
  <si>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</si>
  <si>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</si>
  <si>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</si>
  <si>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</si>
  <si>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</si>
  <si>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</si>
  <si>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</si>
  <si>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</si>
  <si>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</si>
  <si>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</si>
  <si>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</si>
  <si>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</si>
  <si>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</si>
  <si>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</si>
  <si>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</si>
  <si>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</si>
  <si>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</si>
  <si>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</si>
  <si>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</si>
  <si>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</si>
  <si>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</si>
  <si>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</si>
  <si>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</si>
  <si>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</si>
  <si>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</si>
  <si>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</si>
  <si>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</si>
  <si>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</si>
  <si>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</si>
  <si>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</si>
  <si>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</si>
  <si>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</si>
  <si>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</si>
  <si>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</si>
  <si>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</si>
  <si>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</si>
  <si>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</si>
  <si>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</si>
  <si>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</si>
  <si>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</si>
  <si>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</si>
  <si>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</si>
  <si>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</si>
  <si>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</si>
  <si>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</si>
  <si>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</si>
  <si>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</si>
  <si>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</si>
  <si>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</si>
  <si>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</si>
  <si>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</si>
  <si>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</si>
  <si>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</si>
  <si>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</si>
  <si>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</si>
  <si>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</si>
  <si>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</si>
  <si>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</si>
  <si>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</si>
  <si>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</si>
  <si>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</si>
  <si>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</si>
  <si>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</si>
  <si>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</si>
  <si>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</si>
  <si>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</si>
  <si>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</si>
  <si>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</si>
  <si>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</si>
  <si>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</si>
  <si>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</si>
  <si>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</si>
  <si>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</si>
  <si>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</si>
  <si>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</si>
  <si>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</si>
  <si>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</si>
  <si>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</si>
  <si>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</si>
  <si>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</si>
  <si>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</si>
  <si>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</si>
  <si>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</si>
  <si>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</si>
  <si>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</si>
  <si>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</si>
  <si>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</si>
  <si>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</si>
  <si>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</si>
  <si>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</si>
  <si>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</si>
  <si>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</si>
  <si>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</si>
  <si>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</si>
  <si>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</si>
  <si>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</si>
  <si>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</si>
  <si>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</si>
  <si>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</si>
  <si>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</si>
  <si>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</si>
  <si>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</si>
  <si>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</si>
  <si>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</si>
  <si>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</si>
  <si>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</si>
  <si>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</si>
  <si>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</si>
  <si>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</si>
  <si>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</si>
  <si>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</si>
  <si>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</si>
  <si>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</si>
  <si>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</si>
  <si>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</si>
  <si>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</si>
  <si>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</si>
  <si>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</si>
  <si>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</si>
  <si>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</si>
  <si>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</si>
  <si>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</si>
  <si>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</si>
  <si>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</si>
  <si>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</si>
  <si>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</si>
  <si>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</si>
  <si>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</si>
  <si>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</si>
  <si>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</si>
  <si>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</si>
  <si>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</si>
  <si>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</si>
  <si>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</si>
  <si>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</si>
  <si>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</si>
  <si>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</si>
  <si>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</si>
  <si>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</si>
  <si>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</si>
  <si>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</si>
  <si>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</si>
  <si>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</si>
  <si>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</si>
  <si>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</si>
  <si>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</si>
  <si>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</si>
  <si>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</si>
  <si>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</si>
  <si>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</si>
  <si>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</si>
  <si>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</si>
  <si>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</si>
  <si>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</si>
  <si>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</si>
  <si>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</si>
  <si>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</si>
  <si>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</si>
  <si>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</si>
  <si>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</si>
  <si>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</si>
  <si>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</si>
  <si>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</si>
  <si>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</si>
  <si>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</si>
  <si>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</si>
  <si>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</si>
  <si>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</si>
  <si>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</si>
  <si>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</si>
  <si>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</si>
  <si>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</si>
  <si>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</si>
  <si>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</si>
  <si>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</si>
  <si>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</si>
  <si>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</si>
  <si>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</si>
  <si>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</si>
  <si>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</si>
  <si>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</si>
  <si>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</si>
  <si>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</si>
  <si>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</si>
  <si>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</si>
  <si>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</si>
  <si>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</si>
  <si>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</si>
  <si>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</si>
  <si>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</si>
  <si>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</si>
  <si>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</si>
  <si>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</si>
  <si>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</si>
  <si>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</si>
  <si>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</si>
  <si>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</si>
  <si>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</si>
  <si>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</si>
  <si>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</si>
  <si>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</si>
  <si>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</si>
  <si>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</si>
  <si>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</si>
  <si>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</si>
  <si>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</si>
  <si>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</si>
  <si>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</si>
  <si>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</si>
  <si>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</si>
  <si>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</si>
  <si>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</si>
  <si>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</si>
  <si>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</si>
  <si>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</si>
  <si>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</si>
  <si>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</si>
  <si>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</si>
  <si>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</si>
  <si>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</si>
  <si>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</si>
  <si>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</si>
  <si>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</si>
  <si>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</si>
  <si>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</si>
  <si>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</si>
  <si>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</si>
  <si>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</si>
  <si>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</si>
  <si>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</si>
  <si>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</si>
  <si>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</si>
  <si>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</si>
  <si>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</si>
  <si>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</si>
  <si>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</si>
  <si>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</si>
  <si>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</si>
  <si>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</si>
  <si>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</si>
  <si>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</si>
  <si>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</si>
  <si>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</si>
  <si>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</si>
  <si>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</si>
  <si>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</si>
  <si>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</si>
  <si>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</si>
  <si>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</si>
  <si>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</si>
  <si>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</si>
  <si>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</si>
  <si>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</si>
  <si>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</si>
  <si>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</si>
  <si>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</si>
  <si>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</si>
  <si>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</si>
  <si>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</si>
  <si>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</si>
  <si>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</si>
  <si>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</si>
  <si>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</si>
  <si>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</si>
  <si>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</si>
  <si>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</si>
  <si>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</si>
  <si>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</si>
  <si>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</si>
  <si>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</si>
  <si>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</si>
  <si>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</si>
  <si>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</si>
  <si>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</si>
  <si>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</si>
  <si>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</si>
  <si>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</si>
  <si>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</si>
  <si>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</si>
  <si>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</si>
  <si>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</si>
  <si>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</si>
  <si>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</si>
  <si>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</si>
  <si>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</si>
  <si>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</si>
  <si>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</si>
  <si>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</si>
  <si>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</si>
  <si>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</si>
  <si>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</si>
  <si>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</si>
  <si>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</si>
  <si>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</si>
  <si>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</si>
  <si>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</si>
  <si>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</si>
  <si>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</si>
  <si>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</si>
  <si>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</si>
  <si>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</si>
  <si>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</si>
  <si>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</si>
  <si>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</si>
  <si>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</si>
  <si>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</si>
  <si>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</si>
  <si>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</si>
  <si>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</si>
  <si>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</si>
  <si>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</si>
  <si>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</si>
  <si>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</si>
  <si>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</si>
  <si>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</si>
  <si>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</si>
  <si>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</si>
  <si>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</si>
  <si>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</si>
  <si>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</si>
  <si>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</si>
  <si>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</si>
  <si>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</si>
  <si>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</si>
  <si>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</si>
  <si>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</si>
  <si>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</si>
  <si>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</si>
  <si>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</si>
  <si>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</si>
  <si>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</si>
  <si>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</si>
  <si>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</si>
  <si>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</si>
  <si>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</si>
  <si>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</si>
  <si>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</si>
  <si>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</si>
  <si>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</si>
  <si>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</si>
  <si>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</si>
  <si>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</si>
  <si>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</si>
  <si>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</si>
  <si>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</si>
  <si>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</si>
  <si>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</si>
  <si>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</si>
  <si>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</si>
  <si>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</si>
  <si>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</si>
  <si>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</si>
  <si>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</si>
  <si>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</si>
  <si>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</si>
  <si>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</si>
  <si>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</si>
  <si>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</si>
  <si>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</si>
  <si>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</si>
  <si>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</si>
  <si>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</si>
  <si>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</si>
  <si>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</si>
  <si>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</si>
  <si>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</si>
  <si>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</si>
  <si>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</si>
  <si>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</si>
  <si>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</si>
  <si>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</si>
  <si>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</si>
  <si>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</si>
  <si>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</si>
  <si>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</si>
  <si>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</si>
  <si>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</si>
  <si>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</si>
  <si>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</si>
  <si>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</si>
  <si>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</si>
  <si>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</si>
  <si>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</si>
  <si>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</si>
  <si>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</si>
  <si>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</si>
  <si>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</si>
  <si>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</si>
  <si>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</si>
  <si>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</si>
  <si>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</si>
  <si>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</si>
  <si>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</si>
  <si>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</si>
  <si>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</si>
  <si>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</si>
  <si>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</si>
  <si>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</si>
  <si>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</si>
  <si>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</si>
  <si>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</si>
  <si>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</si>
  <si>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</si>
  <si>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</si>
  <si>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</si>
  <si>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</si>
  <si>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</si>
  <si>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</si>
  <si>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</si>
  <si>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</si>
  <si>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</si>
  <si>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</si>
  <si>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</si>
  <si>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</si>
  <si>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</si>
  <si>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</si>
  <si>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</si>
  <si>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</si>
  <si>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</si>
  <si>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</si>
  <si>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</si>
  <si>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</si>
  <si>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</si>
  <si>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</si>
  <si>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</si>
  <si>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</si>
  <si>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</si>
  <si>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</si>
  <si>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</si>
  <si>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</si>
  <si>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</si>
  <si>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</si>
  <si>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</si>
  <si>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</si>
  <si>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</si>
  <si>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</si>
  <si>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</si>
  <si>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</si>
  <si>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</si>
  <si>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</si>
  <si>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</si>
  <si>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</si>
  <si>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</si>
  <si>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</si>
  <si>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</si>
  <si>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</si>
  <si>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</si>
  <si>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</si>
  <si>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</si>
  <si>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</si>
  <si>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</si>
  <si>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</si>
  <si>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</si>
  <si>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</si>
  <si>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</si>
  <si>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</si>
  <si>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</si>
  <si>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</si>
  <si>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</si>
  <si>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</si>
  <si>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</si>
  <si>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</si>
  <si>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</si>
  <si>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</si>
  <si>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</si>
  <si>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</si>
  <si>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</si>
  <si>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</si>
  <si>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</si>
  <si>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</si>
  <si>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</si>
  <si>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</si>
  <si>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</si>
  <si>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</si>
  <si>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</si>
  <si>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</si>
  <si>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</si>
  <si>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</si>
  <si>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</si>
  <si>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</si>
  <si>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</si>
  <si>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</si>
  <si>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</si>
  <si>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</si>
  <si>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</si>
  <si>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</si>
  <si>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</si>
  <si>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</si>
  <si>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</si>
  <si>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</si>
  <si>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</si>
  <si>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</si>
  <si>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</si>
  <si>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</si>
  <si>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</si>
  <si>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</si>
  <si>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</si>
  <si>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</si>
  <si>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</si>
  <si>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</si>
  <si>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</si>
  <si>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</si>
  <si>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</si>
  <si>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</si>
  <si>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</si>
  <si>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</si>
  <si>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</si>
  <si>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</si>
  <si>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</si>
  <si>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</si>
  <si>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</si>
  <si>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</si>
  <si>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</si>
  <si>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</si>
  <si>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</si>
  <si>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</si>
  <si>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</si>
  <si>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</si>
  <si>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</si>
  <si>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</si>
  <si>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</si>
  <si>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</si>
  <si>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</si>
  <si>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</si>
  <si>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</si>
  <si>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</si>
  <si>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</si>
  <si>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</si>
  <si>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</si>
  <si>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</si>
  <si>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</si>
  <si>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</si>
  <si>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</si>
  <si>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</si>
  <si>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</si>
  <si>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</si>
  <si>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</si>
  <si>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</si>
  <si>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</si>
  <si>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</si>
  <si>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</si>
  <si>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</si>
  <si>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</si>
  <si>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</si>
  <si>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</si>
  <si>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</si>
  <si>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</si>
  <si>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</si>
  <si>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</si>
  <si>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</si>
  <si>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</si>
  <si>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</si>
  <si>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</si>
  <si>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</si>
  <si>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</si>
  <si>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</si>
  <si>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</si>
  <si>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</si>
  <si>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</si>
  <si>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</si>
  <si>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</si>
  <si>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</si>
  <si>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</si>
  <si>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</si>
  <si>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</si>
  <si>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</si>
  <si>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</si>
  <si>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</si>
  <si>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</si>
  <si>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</si>
  <si>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</si>
  <si>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</si>
  <si>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</si>
  <si>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</si>
  <si>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</si>
  <si>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</si>
  <si>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</si>
  <si>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</si>
  <si>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</si>
  <si>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</si>
  <si>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</si>
  <si>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</si>
  <si>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</si>
  <si>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</si>
  <si>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</si>
  <si>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</si>
  <si>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</si>
  <si>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</si>
  <si>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</si>
  <si>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</si>
  <si>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</si>
  <si>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</si>
  <si>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</si>
  <si>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</si>
  <si>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</si>
  <si>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</si>
  <si>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</si>
  <si>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</si>
  <si>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</si>
  <si>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</si>
  <si>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</si>
  <si>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</si>
  <si>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</si>
  <si>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</si>
  <si>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</si>
  <si>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</si>
  <si>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</si>
  <si>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</si>
  <si>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</si>
  <si>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</si>
  <si>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</si>
  <si>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</si>
  <si>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</si>
  <si>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</si>
  <si>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</si>
  <si>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</si>
  <si>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</si>
  <si>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</si>
  <si>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</si>
  <si>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</si>
  <si>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</si>
  <si>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</si>
  <si>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</si>
  <si>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</si>
  <si>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</si>
  <si>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</si>
  <si>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</si>
  <si>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</si>
  <si>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</si>
  <si>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</si>
  <si>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</si>
  <si>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</si>
  <si>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</si>
  <si>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</si>
  <si>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</si>
  <si>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</si>
  <si>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</si>
  <si>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</si>
  <si>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</si>
  <si>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</si>
  <si>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</si>
  <si>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</si>
  <si>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</si>
  <si>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</si>
  <si>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</si>
  <si>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</si>
  <si>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</si>
  <si>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</si>
  <si>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</si>
  <si>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</si>
  <si>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</si>
  <si>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</si>
  <si>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</si>
  <si>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</si>
  <si>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</si>
  <si>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</si>
  <si>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</si>
  <si>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</si>
  <si>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</si>
  <si>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</si>
  <si>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</si>
  <si>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</si>
  <si>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</si>
  <si>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</si>
  <si>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</si>
  <si>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</si>
  <si>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</si>
  <si>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</si>
  <si>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</si>
  <si>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</si>
  <si>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</si>
  <si>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</si>
  <si>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</si>
  <si>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</si>
  <si>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</si>
  <si>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</si>
  <si>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</si>
  <si>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</si>
  <si>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</si>
  <si>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</si>
  <si>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</si>
  <si>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</si>
  <si>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</si>
  <si>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</si>
  <si>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</si>
  <si>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</si>
  <si>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</si>
  <si>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</si>
  <si>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</si>
  <si>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</si>
  <si>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</si>
  <si>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</si>
  <si>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</si>
  <si>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</si>
  <si>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</si>
  <si>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</si>
  <si>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</si>
  <si>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</si>
  <si>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</si>
  <si>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</si>
  <si>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</si>
  <si>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</si>
  <si>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</si>
  <si>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</si>
  <si>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</si>
  <si>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</si>
  <si>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</si>
  <si>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</si>
  <si>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</si>
  <si>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</si>
  <si>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</si>
  <si>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</si>
  <si>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</si>
  <si>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</si>
  <si>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</si>
  <si>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</si>
  <si>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</si>
  <si>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</si>
  <si>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</si>
  <si>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</si>
  <si>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</si>
  <si>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</si>
  <si>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</si>
  <si>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</si>
  <si>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</si>
  <si>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</si>
  <si>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</si>
  <si>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</si>
  <si>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</si>
  <si>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</si>
  <si>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</si>
  <si>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</si>
  <si>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</si>
  <si>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</si>
  <si>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</si>
  <si>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</si>
  <si>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</si>
  <si>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</si>
  <si>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</si>
  <si>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</si>
  <si>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</si>
  <si>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</si>
  <si>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</si>
  <si>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</si>
  <si>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</si>
  <si>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</si>
  <si>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</si>
  <si>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</si>
  <si>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</si>
  <si>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</si>
  <si>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</si>
  <si>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</si>
  <si>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</si>
  <si>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</si>
  <si>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</si>
  <si>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</si>
  <si>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</si>
  <si>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</si>
  <si>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</si>
  <si>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</si>
  <si>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</si>
  <si>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</si>
  <si>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</si>
  <si>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</si>
  <si>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</si>
  <si>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</si>
  <si>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</si>
  <si>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</si>
  <si>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</si>
  <si>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</si>
  <si>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</si>
  <si>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</si>
  <si>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</si>
  <si>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</si>
  <si>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</si>
  <si>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</si>
  <si>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</si>
  <si>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</si>
  <si>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</si>
  <si>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</si>
  <si>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</si>
  <si>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</si>
  <si>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</si>
  <si>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</si>
  <si>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</si>
  <si>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</si>
  <si>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</si>
  <si>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</si>
  <si>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</si>
  <si>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</si>
  <si>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</si>
  <si>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</si>
  <si>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</si>
  <si>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</si>
  <si>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</si>
  <si>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</si>
  <si>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</si>
  <si>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</si>
  <si>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</si>
  <si>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</si>
  <si>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</si>
  <si>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</si>
  <si>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</si>
  <si>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</si>
  <si>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</si>
  <si>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</si>
  <si>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</si>
  <si>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</si>
  <si>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</si>
  <si>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</si>
  <si>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</si>
  <si>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</si>
  <si>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</si>
  <si>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</si>
  <si>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</si>
  <si>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</si>
  <si>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</si>
  <si>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</si>
  <si>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</si>
  <si>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</si>
  <si>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</si>
  <si>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</si>
  <si>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</si>
  <si>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</si>
  <si>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</si>
  <si>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</si>
  <si>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</si>
  <si>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</si>
  <si>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</si>
  <si>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</si>
  <si>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</si>
  <si>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</si>
  <si>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</si>
  <si>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</si>
  <si>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</si>
  <si>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</si>
  <si>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</si>
  <si>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</si>
  <si>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</si>
  <si>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</si>
  <si>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</si>
  <si>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</si>
  <si>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</si>
  <si>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</si>
  <si>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</si>
  <si>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</si>
  <si>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</si>
  <si>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</si>
  <si>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</si>
  <si>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</si>
  <si>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</si>
  <si>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</si>
  <si>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</si>
  <si>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</si>
  <si>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</si>
  <si>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</si>
  <si>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</si>
  <si>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</si>
  <si>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</si>
  <si>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</si>
  <si>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</si>
  <si>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</si>
  <si>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</si>
  <si>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</si>
  <si>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</si>
  <si>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</si>
  <si>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</si>
  <si>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</si>
  <si>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</si>
  <si>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</si>
  <si>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</si>
  <si>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</si>
  <si>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</si>
  <si>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</si>
  <si>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</si>
  <si>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</si>
  <si>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</si>
  <si>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</si>
  <si>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</si>
  <si>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</si>
  <si>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</si>
  <si>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</si>
  <si>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</si>
  <si>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</si>
  <si>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</si>
  <si>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</si>
  <si>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</si>
  <si>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</si>
  <si>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</si>
  <si>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</si>
  <si>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</si>
  <si>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</si>
  <si>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</si>
  <si>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</si>
  <si>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</si>
  <si>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</si>
  <si>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</si>
  <si>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</si>
  <si>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</si>
  <si>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</si>
  <si>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</si>
  <si>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</si>
  <si>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</si>
  <si>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</si>
  <si>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</si>
  <si>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</si>
  <si>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</si>
  <si>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</si>
  <si>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</si>
  <si>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</si>
  <si>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</si>
  <si>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</si>
  <si>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</si>
  <si>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</si>
  <si>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</si>
  <si>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</si>
  <si>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</si>
  <si>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</si>
  <si>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</si>
  <si>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</si>
  <si>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</si>
  <si>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</si>
  <si>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</si>
  <si>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</si>
  <si>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</si>
  <si>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</si>
  <si>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</si>
  <si>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</si>
  <si>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</si>
  <si>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</si>
  <si>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</si>
  <si>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</si>
  <si>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</si>
  <si>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</si>
  <si>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</si>
  <si>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</si>
  <si>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</si>
  <si>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</si>
  <si>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</si>
  <si>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</si>
  <si>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</si>
  <si>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</si>
  <si>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</si>
  <si>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</si>
  <si>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</si>
  <si>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</si>
  <si>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</si>
  <si>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</si>
  <si>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</si>
  <si>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</si>
  <si>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</si>
  <si>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</si>
  <si>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</si>
  <si>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</si>
  <si>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</si>
  <si>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</si>
  <si>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</si>
  <si>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</si>
  <si>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</si>
  <si>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</si>
  <si>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</si>
  <si>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</si>
  <si>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</si>
  <si>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</si>
  <si>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</si>
  <si>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</si>
  <si>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</si>
  <si>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</si>
  <si>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</si>
  <si>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</si>
  <si>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</si>
  <si>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</si>
  <si>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</si>
  <si>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</si>
  <si>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</si>
  <si>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</si>
  <si>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</si>
  <si>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</si>
  <si>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</si>
  <si>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</si>
  <si>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</si>
  <si>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</si>
  <si>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</si>
  <si>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</si>
  <si>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</si>
  <si>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</si>
  <si>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</si>
  <si>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</si>
  <si>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</si>
  <si>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</si>
  <si>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</si>
  <si>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</si>
  <si>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</si>
  <si>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</si>
  <si>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</si>
  <si>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</si>
  <si>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</si>
  <si>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</si>
  <si>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</si>
  <si>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</si>
  <si>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</si>
  <si>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</si>
  <si>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</si>
  <si>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</si>
  <si>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</si>
  <si>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</si>
  <si>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</si>
  <si>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</si>
  <si>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</si>
  <si>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</si>
  <si>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</si>
  <si>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</si>
  <si>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</si>
  <si>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</si>
  <si>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</si>
  <si>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</si>
  <si>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</si>
  <si>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</si>
  <si>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</si>
  <si>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</si>
  <si>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</si>
  <si>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</si>
  <si>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</si>
  <si>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</si>
  <si>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</si>
  <si>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</si>
  <si>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</si>
  <si>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</si>
  <si>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</si>
  <si>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</si>
  <si>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</si>
  <si>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</si>
  <si>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</si>
  <si>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</si>
  <si>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</si>
  <si>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</si>
  <si>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</si>
  <si>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</si>
  <si>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</si>
  <si>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</si>
  <si>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</si>
  <si>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</si>
  <si>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</si>
  <si>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</si>
  <si>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</si>
  <si>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</si>
  <si>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</si>
  <si>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</si>
  <si>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</si>
  <si>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</si>
  <si>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</si>
  <si>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</si>
  <si>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</si>
  <si>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</si>
  <si>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</si>
  <si>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</si>
  <si>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</si>
  <si>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</si>
  <si>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</si>
  <si>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</si>
  <si>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</si>
  <si>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</si>
  <si>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</si>
  <si>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</si>
  <si>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</si>
  <si>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</si>
  <si>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</si>
  <si>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</si>
  <si>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</si>
  <si>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</si>
  <si>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</si>
  <si>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</si>
  <si>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</si>
  <si>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</si>
  <si>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</si>
  <si>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</si>
  <si>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</si>
  <si>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</si>
  <si>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</si>
  <si>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</si>
  <si>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</si>
  <si>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</si>
  <si>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</si>
  <si>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</si>
  <si>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</si>
  <si>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</si>
  <si>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</si>
  <si>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</si>
  <si>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</si>
  <si>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</si>
  <si>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</si>
  <si>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</si>
  <si>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</si>
  <si>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</si>
  <si>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</si>
  <si>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</si>
  <si>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</si>
  <si>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</si>
  <si>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</si>
  <si>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</si>
  <si>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</si>
  <si>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</si>
  <si>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</si>
  <si>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</si>
  <si>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</si>
  <si>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</si>
  <si>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</si>
  <si>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</si>
  <si>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</si>
  <si>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</si>
  <si>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</si>
  <si>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</si>
  <si>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</si>
  <si>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</si>
  <si>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</si>
  <si>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</si>
  <si>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</si>
  <si>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</si>
  <si>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</si>
  <si>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</si>
  <si>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</si>
  <si>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</si>
  <si>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</si>
  <si>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</si>
  <si>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</si>
  <si>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</si>
  <si>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</si>
  <si>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</si>
  <si>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</si>
  <si>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</si>
  <si>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</si>
  <si>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</si>
  <si>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</si>
  <si>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</si>
  <si>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</si>
  <si>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</si>
  <si>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</si>
  <si>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</si>
  <si>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</si>
  <si>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</si>
  <si>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</si>
  <si>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</si>
  <si>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</si>
  <si>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</si>
  <si>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</si>
  <si>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</si>
  <si>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</si>
  <si>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</si>
  <si>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</si>
  <si>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</si>
  <si>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</si>
  <si>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</si>
  <si>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</si>
  <si>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</si>
  <si>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</si>
  <si>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</si>
  <si>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</si>
  <si>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</si>
  <si>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</si>
  <si>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</si>
  <si>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</si>
  <si>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</si>
  <si>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</si>
  <si>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</si>
  <si>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</si>
  <si>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</si>
  <si>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</si>
  <si>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</si>
  <si>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</si>
  <si>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</si>
  <si>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</si>
  <si>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</si>
  <si>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</si>
  <si>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</si>
  <si>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</si>
  <si>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</si>
  <si>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</si>
  <si>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</si>
  <si>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</si>
  <si>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</si>
  <si>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</si>
  <si>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</si>
  <si>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</si>
  <si>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</si>
  <si>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</si>
  <si>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</si>
  <si>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</si>
  <si>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</si>
  <si>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</si>
  <si>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</si>
  <si>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</si>
  <si>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</si>
  <si>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</si>
  <si>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</si>
  <si>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</si>
  <si>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</si>
  <si>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</si>
  <si>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</si>
  <si>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</si>
  <si>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</si>
  <si>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</si>
  <si>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</si>
  <si>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</si>
  <si>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</si>
  <si>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</si>
  <si>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</si>
  <si>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</si>
  <si>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</si>
  <si>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</si>
  <si>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</si>
  <si>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</si>
  <si>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</si>
  <si>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</si>
  <si>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</si>
  <si>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</si>
  <si>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</si>
  <si>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</si>
  <si>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</si>
  <si>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</si>
  <si>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</si>
  <si>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</si>
  <si>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</si>
  <si>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</si>
  <si>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</si>
  <si>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</si>
  <si>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</si>
  <si>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</si>
  <si>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</si>
  <si>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</si>
  <si>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</si>
  <si>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</si>
  <si>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</si>
  <si>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</si>
  <si>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</si>
  <si>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</si>
  <si>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</si>
  <si>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</si>
  <si>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</si>
  <si>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</si>
  <si>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</si>
  <si>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</si>
  <si>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</si>
  <si>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</si>
  <si>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</si>
  <si>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</si>
  <si>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</si>
  <si>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</si>
  <si>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</si>
  <si>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</si>
  <si>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</si>
  <si>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</si>
  <si>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</si>
  <si>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</si>
  <si>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</si>
  <si>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</si>
  <si>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</si>
  <si>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</si>
  <si>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</si>
  <si>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</si>
  <si>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</si>
  <si>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</si>
  <si>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</si>
  <si>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</si>
  <si>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</si>
  <si>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</si>
  <si>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</si>
  <si>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</si>
  <si>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</si>
  <si>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</si>
  <si>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</si>
  <si>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</si>
  <si>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</si>
  <si>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</si>
  <si>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</si>
  <si>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</si>
  <si>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</si>
  <si>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</si>
  <si>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</si>
  <si>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</si>
  <si>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</si>
  <si>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</si>
  <si>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</si>
  <si>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</si>
  <si>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</si>
  <si>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</si>
  <si>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</si>
  <si>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</si>
  <si>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</si>
  <si>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</si>
  <si>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</si>
  <si>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</si>
  <si>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</si>
  <si>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</si>
  <si>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</si>
  <si>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</si>
  <si>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</si>
  <si>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</si>
  <si>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</si>
  <si>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</si>
  <si>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</si>
  <si>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</si>
  <si>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</si>
  <si>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</si>
  <si>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</si>
  <si>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</si>
  <si>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</si>
  <si>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</si>
  <si>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</si>
  <si>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</si>
  <si>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</si>
  <si>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</si>
  <si>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</si>
  <si>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</si>
  <si>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</si>
  <si>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</si>
  <si>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</si>
  <si>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</si>
  <si>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</si>
  <si>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</si>
  <si>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</si>
  <si>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</si>
  <si>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</si>
  <si>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</si>
  <si>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</si>
  <si>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</si>
  <si>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</si>
  <si>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</si>
  <si>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</si>
  <si>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</si>
  <si>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</si>
  <si>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</si>
  <si>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</si>
  <si>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</si>
  <si>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</si>
  <si>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</si>
  <si>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</si>
  <si>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</si>
  <si>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</si>
  <si>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</si>
  <si>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</si>
  <si>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</si>
  <si>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</si>
  <si>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</si>
  <si>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</si>
  <si>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</si>
  <si>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</si>
  <si>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</si>
  <si>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</si>
  <si>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</si>
  <si>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</si>
  <si>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</si>
  <si>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</si>
  <si>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</si>
  <si>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</si>
  <si>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</si>
  <si>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</si>
  <si>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</si>
  <si>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</si>
  <si>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</si>
  <si>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</si>
  <si>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</si>
  <si>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</si>
  <si>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</si>
  <si>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</si>
  <si>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</si>
  <si>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</si>
  <si>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</si>
  <si>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</si>
  <si>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</si>
  <si>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</si>
  <si>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</si>
  <si>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</si>
  <si>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</si>
  <si>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</si>
  <si>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</si>
  <si>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</si>
  <si>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</si>
  <si>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</si>
  <si>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</si>
  <si>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</si>
  <si>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</si>
  <si>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</si>
  <si>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</si>
  <si>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</si>
  <si>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</si>
  <si>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</si>
  <si>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</si>
  <si>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</si>
  <si>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</si>
  <si>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</si>
  <si>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</si>
  <si>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</si>
  <si>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</si>
  <si>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</si>
  <si>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</si>
  <si>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</si>
  <si>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</si>
  <si>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</si>
  <si>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</si>
  <si>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</si>
  <si>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</si>
  <si>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</si>
  <si>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</si>
  <si>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</si>
  <si>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</si>
  <si>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</si>
  <si>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</si>
  <si>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</si>
  <si>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</si>
  <si>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</si>
  <si>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</si>
  <si>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</si>
  <si>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</si>
  <si>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</si>
  <si>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</si>
  <si>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</si>
  <si>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</si>
  <si>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</si>
  <si>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</si>
  <si>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</si>
  <si>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</si>
  <si>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</si>
  <si>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</si>
  <si>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</si>
  <si>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</si>
  <si>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</si>
  <si>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</si>
  <si>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</si>
  <si>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</si>
  <si>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</si>
  <si>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</si>
  <si>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</si>
  <si>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</si>
  <si>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</si>
  <si>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</si>
  <si>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</si>
  <si>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</si>
  <si>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</si>
  <si>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</si>
  <si>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</si>
  <si>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</si>
  <si>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</si>
  <si>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</si>
  <si>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</si>
  <si>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</si>
  <si>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</si>
  <si>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</si>
  <si>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</si>
  <si>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</si>
  <si>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</si>
  <si>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</si>
  <si>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</si>
  <si>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</si>
  <si>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</si>
  <si>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</si>
  <si>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</si>
  <si>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</si>
  <si>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</si>
  <si>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</si>
  <si>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</si>
  <si>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</si>
  <si>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</si>
  <si>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</si>
  <si>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</si>
  <si>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</si>
  <si>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</si>
  <si>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</si>
  <si>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</si>
  <si>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</si>
  <si>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</si>
  <si>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</si>
  <si>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</si>
  <si>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</si>
  <si>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</si>
  <si>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</si>
  <si>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</si>
  <si>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</si>
  <si>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</si>
  <si>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</si>
  <si>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</si>
  <si>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</si>
  <si>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</si>
  <si>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</si>
  <si>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</si>
  <si>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</si>
  <si>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</si>
  <si>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</si>
  <si>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</si>
  <si>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</si>
  <si>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</si>
  <si>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</si>
  <si>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</si>
  <si>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</si>
  <si>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</si>
  <si>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</si>
  <si>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</si>
  <si>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</si>
  <si>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</si>
  <si>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</si>
  <si>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</si>
  <si>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</si>
  <si>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</si>
  <si>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</si>
  <si>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</si>
  <si>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</si>
  <si>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</si>
  <si>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</si>
  <si>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</si>
  <si>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</si>
  <si>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</si>
  <si>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</si>
  <si>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</si>
  <si>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</si>
  <si>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</si>
  <si>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</si>
  <si>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</si>
  <si>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</si>
  <si>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</si>
  <si>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</si>
  <si>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</si>
  <si>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</si>
  <si>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</si>
  <si>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</si>
  <si>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</si>
  <si>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</si>
  <si>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</si>
  <si>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</si>
  <si>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</si>
  <si>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</si>
  <si>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</si>
  <si>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</si>
  <si>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</si>
  <si>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</si>
  <si>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</si>
  <si>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</si>
  <si>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</si>
  <si>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</si>
  <si>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</si>
  <si>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</si>
  <si>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</si>
  <si>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</si>
  <si>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</si>
  <si>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</si>
  <si>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</si>
  <si>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</si>
  <si>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</si>
  <si>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</si>
  <si>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</si>
  <si>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</si>
  <si>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</si>
  <si>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</si>
  <si>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</si>
  <si>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</si>
  <si>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</si>
  <si>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</si>
  <si>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</si>
  <si>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</si>
  <si>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</si>
  <si>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</si>
  <si>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</si>
  <si>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</si>
  <si>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</si>
  <si>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</si>
  <si>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</si>
  <si>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</si>
  <si>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</si>
  <si>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</si>
  <si>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</si>
  <si>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</si>
  <si>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</si>
  <si>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</si>
  <si>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</si>
  <si>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</si>
  <si>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</si>
  <si>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</si>
  <si>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</si>
  <si>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</si>
  <si>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</si>
  <si>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</si>
  <si>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</si>
  <si>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</si>
  <si>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</si>
  <si>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</si>
  <si>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</si>
  <si>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</si>
  <si>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</si>
  <si>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</si>
  <si>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</si>
  <si>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</si>
  <si>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</si>
  <si>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</si>
  <si>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</si>
  <si>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</si>
  <si>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</si>
  <si>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</si>
  <si>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</si>
  <si>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</si>
  <si>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</si>
  <si>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</si>
  <si>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</si>
  <si>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</si>
  <si>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</si>
  <si>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</si>
  <si>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</si>
  <si>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</si>
  <si>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</si>
  <si>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</si>
  <si>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</si>
  <si>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</si>
  <si>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</si>
  <si>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</si>
  <si>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</si>
  <si>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</si>
  <si>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</si>
  <si>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</si>
  <si>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</si>
  <si>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</si>
  <si>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</si>
  <si>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</si>
  <si>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</si>
  <si>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</si>
  <si>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</si>
  <si>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</si>
  <si>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</si>
  <si>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</si>
  <si>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</si>
  <si>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</si>
  <si>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</si>
  <si>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</si>
  <si>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</si>
  <si>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</si>
  <si>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</si>
  <si>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</si>
  <si>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</si>
  <si>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</si>
  <si>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</si>
  <si>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</si>
  <si>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</si>
  <si>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</si>
  <si>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</si>
  <si>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</si>
  <si>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</si>
  <si>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</si>
  <si>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</si>
  <si>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</si>
  <si>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</si>
  <si>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</si>
  <si>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</si>
  <si>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</si>
  <si>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</si>
  <si>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</si>
  <si>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</si>
  <si>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</si>
  <si>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</si>
  <si>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</si>
  <si>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</si>
  <si>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</si>
  <si>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</si>
  <si>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</si>
  <si>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</si>
  <si>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</si>
  <si>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</si>
  <si>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</si>
  <si>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</si>
  <si>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</si>
  <si>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</si>
  <si>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</si>
  <si>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</si>
  <si>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</si>
  <si>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</si>
  <si>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</si>
  <si>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</si>
  <si>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</si>
  <si>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</si>
  <si>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</si>
  <si>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</si>
  <si>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</si>
  <si>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</si>
  <si>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</si>
  <si>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</si>
  <si>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</si>
  <si>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</si>
  <si>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</si>
  <si>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</si>
  <si>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</si>
  <si>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</si>
  <si>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</si>
  <si>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</si>
  <si>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</si>
  <si>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</si>
  <si>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</si>
  <si>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</si>
  <si>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</si>
  <si>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</si>
  <si>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</si>
  <si>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</si>
  <si>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</si>
  <si>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</si>
  <si>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</si>
  <si>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</si>
  <si>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</si>
  <si>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</si>
  <si>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</si>
  <si>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</si>
  <si>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</si>
  <si>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</si>
  <si>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</si>
  <si>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</si>
  <si>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</si>
  <si>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</si>
  <si>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</si>
  <si>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</si>
  <si>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</si>
  <si>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</si>
  <si>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</si>
  <si>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</si>
  <si>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</si>
  <si>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</si>
  <si>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</si>
  <si>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</si>
  <si>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</si>
  <si>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</si>
  <si>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</si>
  <si>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</si>
  <si>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</si>
  <si>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</si>
  <si>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</si>
  <si>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</si>
  <si>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</si>
  <si>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</si>
  <si>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</si>
  <si>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</si>
  <si>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</si>
  <si>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</si>
  <si>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</si>
  <si>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</si>
  <si>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</si>
  <si>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</si>
  <si>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</si>
  <si>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</si>
  <si>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</si>
  <si>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</si>
  <si>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</si>
  <si>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</si>
  <si>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</si>
  <si>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</si>
  <si>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</si>
  <si>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</si>
  <si>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</si>
  <si>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</si>
  <si>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</si>
  <si>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</si>
  <si>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</si>
  <si>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</si>
  <si>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</si>
  <si>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</si>
  <si>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</si>
  <si>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</si>
  <si>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</si>
  <si>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</si>
  <si>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</si>
  <si>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</si>
  <si>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</si>
  <si>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</si>
  <si>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</si>
  <si>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</si>
  <si>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</si>
  <si>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</si>
  <si>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</si>
  <si>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</si>
  <si>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</si>
  <si>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</si>
  <si>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</si>
  <si>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</si>
  <si>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</si>
  <si>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</si>
  <si>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</si>
  <si>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</si>
  <si>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</si>
  <si>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</si>
  <si>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</si>
  <si>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</si>
  <si>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</si>
  <si>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</si>
  <si>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</si>
  <si>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</si>
  <si>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</si>
  <si>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</si>
  <si>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</si>
  <si>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</si>
  <si>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</si>
  <si>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</si>
  <si>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</si>
  <si>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</si>
  <si>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</si>
  <si>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</si>
  <si>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</si>
  <si>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</si>
  <si>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</si>
  <si>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</si>
  <si>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</si>
  <si>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</si>
  <si>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</si>
  <si>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</si>
  <si>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</si>
  <si>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</si>
  <si>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</si>
  <si>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</si>
  <si>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</si>
  <si>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</si>
  <si>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</si>
  <si>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</si>
  <si>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</si>
  <si>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</si>
  <si>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</si>
  <si>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</si>
  <si>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</si>
  <si>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</si>
  <si>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</si>
  <si>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</si>
  <si>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</si>
  <si>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</si>
  <si>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</si>
  <si>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</si>
  <si>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</si>
  <si>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</si>
  <si>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</si>
  <si>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</si>
  <si>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</si>
  <si>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</si>
  <si>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</si>
  <si>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</si>
  <si>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</si>
  <si>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</si>
  <si>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</si>
  <si>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</si>
  <si>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</si>
  <si>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</si>
  <si>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</si>
  <si>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</si>
  <si>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</si>
  <si>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</si>
  <si>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</si>
  <si>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</si>
  <si>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</si>
  <si>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</si>
  <si>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</si>
  <si>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</si>
  <si>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</si>
  <si>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</si>
  <si>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</si>
  <si>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</si>
  <si>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</si>
  <si>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</si>
  <si>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</si>
  <si>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</si>
  <si>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</si>
  <si>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</si>
  <si>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</si>
  <si>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</si>
  <si>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</si>
  <si>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</si>
  <si>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</si>
  <si>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</si>
  <si>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</si>
  <si>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</si>
  <si>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</si>
  <si>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</si>
  <si>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</si>
  <si>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</si>
  <si>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</si>
  <si>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</si>
  <si>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</si>
  <si>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</si>
  <si>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</si>
  <si>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</si>
  <si>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</si>
  <si>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</si>
  <si>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</si>
  <si>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</si>
  <si>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</si>
  <si>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</si>
  <si>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</si>
  <si>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</si>
  <si>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</si>
  <si>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</si>
  <si>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</si>
  <si>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</si>
  <si>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</si>
  <si>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</si>
  <si>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</si>
  <si>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</si>
  <si>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</si>
  <si>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</si>
  <si>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</si>
  <si>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</si>
  <si>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</si>
  <si>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</si>
  <si>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</si>
  <si>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</si>
  <si>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</si>
  <si>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</si>
  <si>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</si>
  <si>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</si>
  <si>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</si>
  <si>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</si>
  <si>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</si>
  <si>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</si>
  <si>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</si>
  <si>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</si>
  <si>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</si>
  <si>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</si>
  <si>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</si>
  <si>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</si>
  <si>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</si>
  <si>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</si>
  <si>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</si>
  <si>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</si>
  <si>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</si>
  <si>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</si>
  <si>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</si>
  <si>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</si>
  <si>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</si>
  <si>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</si>
  <si>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</si>
  <si>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</si>
  <si>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</si>
  <si>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</si>
  <si>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</si>
  <si>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</si>
  <si>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</si>
  <si>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</si>
  <si>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</si>
  <si>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</si>
  <si>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</si>
  <si>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</si>
  <si>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</si>
  <si>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</si>
  <si>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</si>
  <si>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</si>
  <si>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</si>
  <si>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</si>
  <si>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</si>
  <si>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</si>
  <si>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</si>
  <si>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</si>
  <si>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</si>
  <si>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</si>
  <si>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</si>
  <si>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</si>
  <si>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</si>
  <si>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</si>
  <si>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</si>
  <si>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</si>
  <si>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</si>
  <si>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</si>
  <si>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</si>
  <si>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</si>
  <si>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</si>
  <si>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</si>
  <si>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</si>
  <si>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</si>
  <si>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</si>
  <si>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</si>
  <si>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</si>
  <si>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</si>
  <si>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</si>
  <si>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</si>
  <si>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</si>
  <si>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</si>
  <si>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</si>
  <si>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</si>
  <si>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</si>
  <si>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</si>
  <si>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</si>
  <si>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</si>
  <si>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</si>
  <si>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</si>
  <si>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</si>
  <si>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</si>
  <si>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</si>
  <si>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</si>
  <si>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</si>
  <si>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</si>
  <si>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</si>
  <si>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</si>
  <si>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</si>
  <si>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</si>
  <si>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</si>
  <si>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</si>
  <si>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</si>
  <si>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</si>
  <si>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</si>
  <si>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</si>
  <si>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</si>
  <si>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</si>
  <si>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</si>
  <si>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</si>
  <si>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</si>
  <si>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</si>
  <si>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</si>
  <si>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</si>
  <si>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</si>
  <si>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</si>
  <si>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</si>
  <si>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</si>
  <si>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</si>
  <si>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</si>
  <si>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</si>
  <si>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</si>
  <si>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</si>
  <si>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</si>
  <si>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</si>
  <si>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</si>
  <si>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</si>
  <si>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</si>
  <si>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</si>
  <si>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</si>
  <si>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</si>
  <si>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</si>
  <si>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</si>
  <si>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</si>
  <si>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</si>
  <si>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</si>
  <si>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</si>
  <si>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</si>
  <si>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</si>
  <si>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</si>
  <si>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</si>
  <si>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</si>
  <si>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</si>
  <si>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</si>
  <si>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</si>
  <si>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</si>
  <si>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</si>
  <si>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</si>
  <si>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</si>
  <si>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</si>
  <si>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</si>
  <si>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</si>
  <si>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</si>
  <si>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</si>
  <si>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</si>
  <si>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</si>
  <si>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</si>
  <si>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</si>
  <si>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</si>
  <si>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</si>
  <si>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</si>
  <si>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</si>
  <si>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</si>
  <si>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</si>
  <si>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</si>
  <si>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</si>
  <si>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</si>
  <si>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</si>
  <si>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</si>
  <si>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</si>
  <si>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</si>
  <si>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</si>
  <si>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</si>
  <si>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</si>
  <si>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</si>
  <si>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</si>
  <si>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</si>
  <si>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</si>
  <si>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</si>
  <si>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</si>
  <si>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</si>
  <si>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</si>
  <si>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</si>
  <si>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</si>
  <si>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</si>
  <si>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</si>
  <si>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</si>
  <si>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</si>
  <si>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</si>
  <si>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</si>
  <si>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</si>
  <si>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</si>
  <si>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</si>
  <si>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</si>
  <si>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</si>
  <si>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</si>
  <si>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</si>
  <si>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</si>
  <si>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</si>
  <si>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</si>
  <si>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</si>
  <si>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</si>
  <si>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</si>
  <si>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</si>
  <si>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</si>
  <si>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</si>
  <si>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</si>
  <si>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</si>
  <si>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</si>
  <si>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</si>
  <si>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</si>
  <si>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</si>
  <si>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</si>
  <si>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</si>
  <si>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</si>
  <si>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</si>
  <si>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</si>
  <si>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</si>
  <si>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</si>
  <si>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</si>
  <si>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</si>
  <si>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</si>
  <si>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</si>
  <si>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</si>
  <si>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</si>
  <si>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</si>
  <si>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</si>
  <si>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</si>
  <si>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</si>
  <si>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</si>
  <si>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</si>
  <si>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</si>
  <si>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</si>
  <si>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</si>
  <si>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</si>
  <si>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</si>
  <si>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</si>
  <si>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</si>
  <si>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</si>
  <si>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</si>
  <si>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</si>
  <si>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</si>
  <si>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</si>
  <si>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</si>
  <si>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</si>
  <si>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</si>
  <si>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</si>
  <si>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</si>
  <si>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</si>
  <si>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</si>
  <si>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</si>
  <si>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</si>
  <si>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</si>
  <si>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</si>
  <si>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</si>
  <si>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</si>
  <si>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</si>
  <si>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</si>
  <si>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</si>
  <si>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</si>
  <si>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</si>
  <si>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</si>
  <si>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</si>
  <si>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</si>
  <si>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</si>
  <si>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</si>
  <si>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</si>
  <si>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</si>
  <si>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</si>
  <si>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</si>
  <si>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</si>
  <si>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</si>
  <si>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</si>
  <si>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</si>
  <si>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</si>
  <si>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</si>
  <si>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</si>
  <si>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</si>
  <si>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</si>
  <si>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</si>
  <si>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</si>
  <si>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</si>
  <si>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</si>
  <si>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</si>
  <si>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</si>
  <si>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</si>
  <si>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</si>
  <si>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</si>
  <si>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</si>
  <si>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</si>
  <si>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</si>
  <si>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</si>
  <si>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</si>
  <si>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</si>
  <si>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</si>
  <si>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</si>
  <si>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</si>
  <si>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</si>
  <si>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</si>
  <si>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</si>
  <si>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</si>
  <si>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</si>
  <si>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</si>
  <si>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</si>
  <si>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</si>
  <si>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</si>
  <si>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</si>
  <si>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</si>
  <si>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</si>
  <si>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</si>
  <si>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</si>
  <si>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</si>
  <si>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</si>
  <si>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</si>
  <si>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</si>
  <si>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</si>
  <si>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</si>
  <si>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</si>
  <si>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</si>
  <si>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</si>
  <si>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</si>
  <si>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</si>
  <si>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</si>
  <si>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</si>
  <si>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</si>
  <si>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</si>
  <si>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</si>
  <si>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</si>
  <si>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</si>
  <si>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</si>
  <si>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</si>
  <si>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</si>
  <si>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</si>
  <si>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</si>
  <si>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</si>
  <si>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</si>
  <si>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</si>
  <si>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</si>
  <si>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</si>
  <si>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</si>
  <si>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</si>
  <si>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</si>
  <si>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</si>
  <si>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</si>
  <si>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</si>
  <si>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</si>
  <si>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</si>
  <si>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</si>
  <si>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</si>
  <si>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</si>
  <si>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</si>
  <si>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</si>
  <si>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</si>
  <si>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</si>
  <si>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</si>
  <si>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</si>
  <si>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</si>
  <si>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</si>
  <si>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</si>
  <si>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</si>
  <si>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</si>
  <si>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</si>
  <si>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</si>
  <si>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</si>
  <si>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</si>
  <si>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</si>
  <si>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</si>
  <si>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</si>
  <si>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</si>
  <si>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</si>
  <si>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</si>
  <si>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</si>
  <si>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</si>
  <si>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</si>
  <si>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</si>
  <si>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</si>
  <si>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</si>
  <si>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</si>
  <si>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</si>
  <si>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</si>
  <si>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</si>
  <si>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</si>
  <si>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</si>
  <si>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</si>
  <si>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</si>
  <si>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</si>
  <si>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</si>
  <si>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</si>
  <si>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</si>
  <si>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</si>
  <si>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</si>
  <si>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</si>
  <si>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</si>
  <si>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</si>
  <si>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</si>
  <si>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</si>
  <si>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</si>
  <si>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</si>
  <si>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</si>
  <si>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</si>
  <si>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</si>
  <si>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</si>
  <si>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</si>
  <si>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</si>
  <si>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</si>
  <si>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</si>
  <si>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</si>
  <si>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</si>
  <si>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</si>
  <si>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</si>
  <si>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</si>
  <si>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</si>
  <si>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</si>
  <si>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</si>
  <si>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</si>
  <si>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</si>
  <si>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</si>
  <si>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</si>
  <si>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</si>
  <si>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</si>
  <si>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</si>
  <si>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</si>
  <si>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</si>
  <si>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</si>
  <si>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</si>
  <si>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</si>
  <si>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</si>
  <si>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</si>
  <si>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</si>
  <si>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</si>
  <si>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</si>
  <si>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</si>
  <si>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</si>
  <si>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</si>
  <si>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</si>
  <si>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</si>
  <si>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</si>
  <si>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</si>
  <si>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</si>
  <si>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</si>
  <si>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</si>
  <si>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</si>
  <si>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</si>
  <si>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</si>
  <si>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</si>
  <si>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</si>
  <si>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</si>
  <si>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</si>
  <si>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</si>
  <si>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</si>
  <si>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</si>
  <si>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</si>
  <si>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</si>
  <si>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</si>
  <si>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</si>
  <si>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</si>
  <si>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</si>
  <si>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</si>
  <si>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</si>
  <si>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</si>
  <si>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</si>
  <si>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</si>
  <si>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</si>
  <si>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</si>
  <si>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</si>
  <si>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</si>
  <si>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</si>
  <si>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</si>
  <si>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</si>
  <si>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</si>
  <si>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</si>
  <si>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</si>
  <si>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</si>
  <si>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</si>
  <si>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</si>
  <si>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</si>
  <si>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</si>
  <si>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</si>
  <si>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</si>
  <si>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</si>
  <si>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</si>
  <si>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</si>
  <si>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</si>
  <si>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</si>
  <si>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</si>
  <si>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</si>
  <si>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</si>
  <si>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</si>
  <si>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</si>
  <si>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</si>
  <si>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</si>
  <si>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</si>
  <si>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</si>
  <si>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</si>
  <si>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</si>
  <si>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</si>
  <si>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</si>
  <si>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</si>
  <si>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</si>
  <si>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</si>
  <si>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</si>
  <si>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</si>
  <si>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</si>
  <si>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</si>
  <si>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</si>
  <si>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</si>
  <si>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</si>
  <si>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</si>
  <si>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</si>
  <si>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</si>
  <si>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</si>
  <si>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</si>
  <si>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</si>
  <si>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</si>
  <si>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</si>
  <si>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</si>
  <si>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</si>
  <si>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</si>
  <si>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</si>
  <si>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</si>
  <si>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</si>
  <si>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</si>
  <si>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</si>
  <si>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</si>
  <si>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</si>
  <si>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</si>
  <si>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</si>
  <si>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</si>
  <si>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</si>
  <si>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</si>
  <si>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</si>
  <si>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</si>
  <si>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</si>
  <si>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</si>
  <si>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</si>
  <si>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</si>
  <si>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</si>
  <si>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</si>
  <si>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</si>
  <si>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</si>
  <si>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</si>
  <si>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</si>
  <si>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</si>
  <si>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</si>
  <si>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</si>
  <si>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</si>
  <si>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</si>
  <si>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</si>
  <si>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</si>
  <si>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</si>
  <si>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</si>
  <si>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</si>
  <si>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</si>
  <si>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</si>
  <si>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</si>
  <si>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</si>
  <si>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</si>
  <si>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</si>
  <si>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</si>
  <si>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</si>
  <si>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</si>
  <si>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</si>
  <si>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</si>
  <si>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</si>
  <si>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</si>
  <si>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</si>
  <si>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</si>
  <si>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</si>
  <si>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</si>
  <si>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</si>
  <si>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</si>
  <si>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</si>
  <si>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</si>
  <si>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</si>
  <si>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</si>
  <si>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</si>
  <si>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</si>
  <si>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</si>
  <si>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</si>
  <si>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</si>
  <si>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</si>
  <si>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</si>
  <si>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</si>
  <si>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</si>
  <si>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</si>
  <si>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</si>
  <si>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</si>
  <si>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</si>
  <si>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</si>
  <si>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</si>
  <si>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</si>
  <si>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</si>
  <si>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</si>
  <si>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</si>
  <si>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</si>
  <si>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</si>
  <si>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</si>
  <si>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</si>
  <si>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</si>
  <si>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</si>
  <si>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</si>
  <si>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</si>
  <si>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</si>
  <si>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</si>
  <si>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</si>
  <si>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</si>
  <si>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</si>
  <si>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</si>
  <si>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</si>
  <si>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</si>
  <si>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</si>
  <si>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</si>
  <si>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</si>
  <si>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</si>
  <si>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</si>
  <si>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</si>
  <si>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</si>
  <si>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</si>
  <si>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</si>
  <si>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</si>
  <si>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</si>
  <si>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</si>
  <si>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</si>
  <si>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</si>
  <si>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</si>
  <si>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</si>
  <si>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</si>
  <si>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</si>
  <si>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</si>
  <si>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</si>
  <si>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</si>
  <si>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</si>
  <si>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</si>
  <si>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</si>
  <si>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</si>
  <si>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</si>
  <si>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</si>
  <si>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</si>
  <si>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</si>
  <si>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</si>
  <si>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</si>
  <si>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</si>
  <si>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</si>
  <si>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</si>
  <si>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</si>
  <si>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</si>
  <si>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</si>
  <si>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</si>
  <si>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</si>
  <si>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</si>
  <si>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</si>
  <si>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</si>
  <si>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</si>
  <si>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</si>
  <si>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</si>
  <si>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</si>
  <si>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</si>
  <si>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</si>
  <si>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</si>
  <si>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</si>
  <si>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</si>
  <si>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</si>
  <si>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</si>
  <si>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</si>
  <si>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</si>
  <si>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</si>
  <si>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</si>
  <si>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</si>
  <si>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</si>
  <si>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</si>
  <si>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</si>
  <si>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</si>
  <si>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</si>
  <si>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</si>
  <si>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</si>
  <si>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</si>
  <si>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</si>
  <si>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</si>
  <si>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</si>
  <si>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</si>
  <si>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</si>
  <si>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</si>
  <si>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</si>
  <si>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</si>
  <si>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</si>
  <si>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</si>
  <si>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</si>
  <si>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</si>
  <si>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</si>
  <si>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</si>
  <si>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</si>
  <si>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</si>
  <si>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</si>
  <si>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</si>
  <si>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</si>
  <si>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</si>
  <si>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</si>
  <si>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</si>
  <si>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</si>
  <si>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</si>
  <si>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</si>
  <si>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</si>
  <si>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</si>
  <si>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</si>
  <si>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</si>
  <si>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</si>
  <si>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</si>
  <si>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</si>
  <si>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</si>
  <si>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</si>
  <si>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</si>
  <si>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</si>
  <si>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</si>
  <si>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</si>
  <si>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</si>
  <si>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</si>
  <si>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</si>
  <si>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</si>
  <si>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</si>
  <si>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</si>
  <si>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</si>
  <si>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</si>
  <si>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</si>
  <si>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</si>
  <si>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</si>
  <si>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</si>
  <si>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</si>
  <si>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</si>
  <si>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</si>
  <si>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</si>
  <si>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</si>
  <si>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</si>
  <si>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</si>
  <si>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</si>
  <si>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</si>
  <si>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</si>
  <si>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</si>
  <si>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</si>
  <si>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</si>
  <si>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</si>
  <si>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</si>
  <si>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</si>
  <si>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</si>
  <si>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</si>
  <si>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</si>
  <si>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</si>
  <si>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</si>
  <si>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</si>
  <si>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</si>
  <si>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</si>
  <si>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</si>
  <si>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</si>
  <si>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</si>
  <si>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</si>
  <si>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</si>
  <si>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</si>
  <si>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</si>
  <si>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</si>
  <si>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</si>
  <si>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</si>
  <si>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</si>
  <si>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</si>
  <si>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</si>
  <si>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</si>
  <si>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</si>
  <si>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</si>
  <si>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</si>
  <si>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</si>
  <si>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</si>
  <si>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</si>
  <si>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</si>
  <si>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</si>
  <si>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</si>
  <si>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</si>
  <si>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</si>
  <si>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</si>
  <si>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</si>
  <si>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</si>
  <si>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</si>
  <si>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</si>
  <si>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</si>
  <si>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</si>
  <si>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</si>
  <si>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</si>
  <si>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</si>
  <si>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</si>
  <si>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</si>
  <si>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</si>
  <si>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</si>
  <si>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</si>
  <si>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</si>
  <si>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</si>
  <si>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</si>
  <si>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</si>
  <si>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</si>
  <si>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</si>
  <si>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</si>
  <si>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</si>
  <si>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</si>
  <si>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</si>
  <si>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</si>
  <si>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</si>
  <si>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</si>
  <si>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</si>
  <si>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</si>
  <si>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</si>
  <si>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</si>
  <si>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</si>
  <si>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</si>
  <si>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</si>
  <si>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</si>
  <si>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</si>
  <si>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</si>
  <si>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</si>
  <si>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</si>
  <si>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</si>
  <si>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</si>
  <si>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</si>
  <si>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</si>
  <si>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</si>
  <si>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</si>
  <si>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</si>
  <si>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</si>
  <si>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</si>
  <si>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</si>
  <si>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</si>
  <si>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</si>
  <si>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</si>
  <si>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</si>
  <si>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</si>
  <si>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</si>
  <si>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</si>
  <si>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</si>
  <si>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</si>
  <si>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</si>
  <si>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</si>
  <si>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</si>
  <si>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</si>
  <si>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</si>
  <si>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</si>
  <si>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</si>
  <si>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</si>
  <si>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</si>
  <si>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</si>
  <si>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</si>
  <si>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</si>
  <si>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</si>
  <si>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</si>
  <si>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</si>
  <si>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</si>
  <si>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</si>
  <si>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</si>
  <si>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</si>
  <si>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</si>
  <si>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</si>
  <si>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</si>
  <si>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</si>
  <si>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</si>
  <si>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</si>
  <si>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</si>
  <si>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</si>
  <si>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</si>
  <si>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</si>
  <si>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</si>
  <si>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</si>
  <si>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</si>
  <si>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</si>
  <si>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</si>
  <si>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</si>
  <si>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</si>
  <si>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</si>
  <si>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</si>
  <si>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</si>
  <si>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</si>
  <si>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</si>
  <si>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</si>
  <si>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</si>
  <si>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</si>
  <si>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</si>
  <si>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</si>
  <si>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</si>
  <si>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</si>
  <si>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</si>
  <si>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</si>
  <si>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</si>
  <si>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</si>
  <si>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</si>
  <si>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</si>
  <si>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</si>
  <si>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</si>
  <si>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</si>
  <si>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</si>
  <si>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</si>
  <si>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</si>
  <si>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</si>
  <si>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</si>
  <si>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</si>
  <si>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</si>
  <si>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</si>
  <si>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</si>
  <si>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</si>
  <si>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</si>
  <si>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</si>
  <si>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</si>
  <si>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</si>
  <si>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</si>
  <si>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</si>
  <si>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</si>
  <si>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</si>
  <si>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</si>
  <si>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</si>
  <si>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</si>
  <si>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</si>
  <si>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</si>
  <si>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</si>
  <si>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</si>
  <si>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</si>
  <si>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</si>
  <si>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</si>
  <si>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</si>
  <si>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</si>
  <si>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</si>
  <si>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</si>
  <si>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</si>
  <si>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</si>
  <si>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</si>
  <si>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</si>
  <si>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</si>
  <si>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</si>
  <si>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</si>
  <si>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</si>
  <si>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</si>
  <si>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</si>
  <si>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</si>
  <si>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</si>
  <si>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</si>
  <si>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</si>
  <si>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</si>
  <si>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</si>
  <si>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</si>
  <si>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</si>
  <si>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</si>
  <si>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</si>
  <si>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</si>
  <si>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</si>
  <si>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</si>
  <si>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</si>
  <si>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</si>
  <si>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</si>
  <si>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</si>
  <si>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</si>
  <si>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</si>
  <si>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</si>
  <si>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</si>
  <si>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</si>
  <si>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</si>
  <si>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</si>
  <si>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</si>
  <si>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</si>
  <si>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</si>
  <si>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</si>
  <si>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</si>
  <si>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</si>
  <si>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</si>
  <si>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</si>
  <si>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</si>
  <si>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</si>
  <si>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</si>
  <si>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</si>
  <si>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</si>
  <si>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</si>
  <si>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</si>
  <si>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</si>
  <si>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</si>
  <si>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</si>
  <si>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</si>
  <si>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</si>
  <si>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</si>
  <si>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</si>
  <si>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</si>
  <si>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</si>
  <si>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</si>
  <si>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</si>
  <si>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</si>
  <si>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</si>
  <si>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</si>
  <si>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</si>
  <si>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</si>
  <si>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</si>
  <si>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</si>
  <si>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</si>
  <si>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</si>
  <si>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</si>
  <si>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</si>
  <si>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</si>
  <si>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</si>
  <si>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</si>
  <si>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</si>
  <si>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</si>
  <si>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</si>
  <si>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</si>
  <si>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</si>
  <si>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</si>
  <si>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</si>
  <si>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</si>
  <si>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</si>
  <si>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</si>
  <si>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</si>
  <si>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</si>
  <si>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</si>
  <si>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</si>
  <si>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</si>
  <si>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</si>
  <si>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</si>
  <si>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</si>
  <si>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</si>
  <si>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</si>
  <si>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</si>
  <si>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</si>
  <si>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</si>
  <si>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</si>
  <si>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</si>
  <si>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</si>
  <si>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</si>
  <si>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</si>
  <si>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</si>
  <si>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</si>
  <si>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</si>
  <si>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</si>
  <si>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</si>
  <si>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</si>
  <si>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</si>
  <si>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</si>
  <si>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</si>
  <si>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</si>
  <si>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</si>
  <si>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</si>
  <si>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</si>
  <si>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</si>
  <si>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</si>
  <si>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</si>
  <si>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</si>
  <si>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</si>
  <si>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</si>
  <si>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</si>
  <si>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</si>
  <si>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</si>
  <si>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</si>
  <si>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</si>
  <si>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</si>
  <si>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</si>
  <si>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</si>
  <si>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</si>
  <si>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</si>
  <si>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</si>
  <si>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</si>
  <si>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</si>
  <si>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</si>
  <si>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</si>
  <si>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</si>
  <si>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</si>
  <si>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</si>
  <si>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</si>
  <si>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</si>
  <si>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</si>
  <si>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</si>
  <si>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</si>
  <si>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</si>
  <si>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</si>
  <si>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</si>
  <si>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</si>
  <si>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</si>
  <si>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</si>
  <si>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</si>
  <si>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</si>
  <si>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</si>
  <si>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</si>
  <si>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</si>
  <si>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</si>
  <si>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</si>
  <si>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</si>
  <si>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</si>
  <si>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</si>
  <si>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</si>
  <si>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</si>
  <si>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</si>
  <si>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</si>
  <si>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</si>
  <si>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</si>
  <si>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</si>
  <si>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</si>
  <si>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</si>
  <si>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</si>
  <si>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</si>
  <si>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</si>
  <si>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</si>
  <si>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</si>
  <si>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</si>
  <si>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</si>
  <si>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</si>
  <si>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</si>
  <si>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</si>
  <si>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</si>
  <si>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</si>
  <si>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</si>
  <si>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</si>
  <si>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</si>
  <si>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</si>
  <si>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</si>
  <si>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</si>
  <si>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</si>
  <si>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</si>
  <si>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</si>
  <si>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</si>
  <si>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</si>
  <si>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</si>
  <si>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</si>
  <si>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</si>
  <si>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</si>
  <si>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</si>
  <si>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</si>
  <si>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</si>
  <si>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</si>
  <si>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</si>
  <si>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</si>
  <si>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</si>
  <si>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</si>
  <si>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</si>
  <si>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</si>
  <si>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</si>
  <si>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</si>
  <si>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</si>
  <si>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</si>
  <si>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</si>
  <si>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</si>
  <si>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</si>
  <si>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</si>
  <si>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</si>
  <si>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</si>
  <si>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</si>
  <si>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</si>
  <si>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</si>
  <si>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</si>
  <si>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</si>
  <si>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</si>
  <si>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</si>
  <si>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</si>
  <si>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</si>
  <si>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</si>
  <si>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</si>
  <si>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</si>
  <si>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</si>
  <si>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</si>
  <si>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</si>
  <si>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</si>
  <si>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</si>
  <si>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</si>
  <si>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</si>
  <si>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</si>
  <si>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</si>
  <si>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</si>
  <si>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</si>
  <si>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</si>
  <si>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</si>
  <si>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</si>
  <si>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</si>
  <si>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</si>
  <si>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</si>
  <si>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</si>
  <si>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</si>
  <si>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</si>
  <si>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</si>
  <si>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</si>
  <si>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</si>
  <si>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</si>
  <si>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</si>
  <si>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</si>
  <si>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</si>
  <si>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</si>
  <si>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</si>
  <si>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</si>
  <si>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</si>
  <si>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</si>
  <si>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</si>
  <si>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</si>
  <si>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</si>
  <si>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</si>
  <si>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</si>
  <si>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</si>
  <si>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</si>
  <si>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</si>
  <si>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</si>
  <si>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</si>
  <si>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</si>
  <si>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</si>
  <si>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</si>
  <si>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</si>
  <si>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</si>
  <si>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</si>
  <si>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</si>
  <si>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</si>
  <si>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</si>
  <si>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</si>
  <si>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</si>
  <si>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</si>
  <si>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</si>
  <si>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</si>
  <si>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</si>
  <si>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</si>
  <si>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</si>
  <si>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</si>
  <si>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</si>
  <si>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</si>
  <si>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</si>
  <si>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</si>
  <si>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</si>
  <si>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</si>
  <si>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</si>
  <si>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</si>
  <si>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</si>
  <si>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</si>
  <si>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</si>
  <si>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</si>
  <si>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</si>
  <si>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</si>
  <si>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</si>
  <si>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</si>
  <si>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</si>
  <si>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</si>
  <si>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</si>
  <si>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</si>
  <si>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</si>
  <si>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</si>
  <si>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</si>
  <si>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</si>
  <si>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</si>
  <si>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</si>
  <si>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</si>
  <si>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</si>
  <si>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</si>
  <si>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</si>
  <si>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</si>
  <si>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</si>
  <si>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</si>
  <si>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</si>
  <si>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</si>
  <si>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</si>
  <si>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</si>
  <si>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</si>
  <si>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</si>
  <si>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</si>
  <si>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</si>
  <si>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</si>
  <si>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</si>
  <si>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</si>
  <si>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</si>
  <si>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</si>
  <si>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</si>
  <si>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</si>
  <si>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</si>
  <si>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</si>
  <si>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</si>
  <si>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</si>
  <si>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</si>
  <si>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</si>
  <si>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</si>
  <si>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</si>
  <si>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</si>
  <si>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</si>
  <si>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</si>
  <si>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</si>
  <si>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</si>
  <si>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</si>
  <si>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</si>
  <si>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</si>
  <si>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</si>
  <si>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</si>
  <si>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</si>
  <si>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</si>
  <si>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</si>
  <si>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</si>
  <si>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</si>
  <si>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</si>
  <si>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</si>
  <si>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</si>
  <si>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</si>
  <si>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</si>
  <si>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</si>
  <si>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</si>
  <si>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</si>
  <si>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</si>
  <si>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</si>
  <si>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</si>
  <si>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</si>
  <si>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</si>
  <si>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</si>
  <si>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</si>
  <si>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</si>
  <si>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</si>
  <si>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</si>
  <si>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</si>
  <si>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</si>
  <si>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</si>
  <si>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</si>
  <si>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</si>
  <si>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</si>
  <si>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</si>
  <si>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</si>
  <si>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</si>
  <si>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</si>
  <si>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</si>
  <si>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</si>
  <si>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</si>
  <si>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</si>
  <si>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</si>
  <si>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</si>
  <si>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</si>
  <si>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</si>
  <si>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</si>
  <si>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</si>
  <si>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</si>
  <si>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</si>
  <si>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</si>
  <si>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</si>
  <si>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</si>
  <si>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</si>
  <si>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</si>
  <si>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</si>
  <si>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</si>
  <si>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</si>
  <si>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</si>
  <si>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</si>
  <si>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</si>
  <si>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</si>
  <si>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</si>
  <si>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</si>
  <si>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</si>
  <si>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</si>
  <si>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</si>
  <si>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</si>
  <si>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</si>
  <si>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</si>
  <si>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</si>
  <si>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</si>
  <si>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</si>
  <si>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</si>
  <si>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</si>
  <si>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</si>
  <si>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</si>
  <si>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</si>
  <si>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</si>
  <si>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</si>
  <si>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</si>
  <si>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</si>
  <si>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</si>
  <si>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</si>
  <si>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</si>
  <si>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</si>
  <si>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</si>
  <si>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</si>
  <si>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</si>
  <si>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</si>
  <si>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</si>
  <si>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</si>
  <si>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</si>
  <si>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</si>
  <si>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</si>
  <si>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</si>
  <si>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</si>
  <si>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</si>
  <si>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</si>
  <si>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</si>
  <si>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</si>
  <si>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</si>
  <si>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</si>
  <si>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</si>
  <si>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</si>
  <si>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</si>
  <si>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</si>
  <si>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</si>
  <si>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</si>
  <si>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</si>
  <si>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</si>
  <si>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</si>
  <si>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</si>
  <si>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</si>
  <si>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</si>
  <si>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</si>
  <si>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</si>
  <si>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</si>
  <si>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</si>
  <si>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</si>
  <si>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</si>
  <si>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</si>
  <si>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</si>
  <si>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</si>
  <si>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</si>
  <si>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</si>
  <si>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</si>
  <si>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</si>
  <si>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</si>
  <si>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</si>
  <si>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</si>
  <si>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</si>
  <si>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</si>
  <si>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</si>
  <si>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</si>
  <si>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</si>
  <si>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</si>
  <si>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</si>
  <si>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</si>
  <si>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</si>
  <si>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</si>
  <si>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</si>
  <si>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</si>
  <si>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</si>
  <si>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</si>
  <si>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</si>
  <si>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</si>
  <si>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</si>
  <si>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</si>
  <si>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</si>
  <si>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</si>
  <si>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</si>
  <si>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</si>
  <si>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</si>
  <si>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</si>
  <si>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</si>
  <si>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</si>
  <si>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</si>
  <si>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</si>
  <si>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</si>
  <si>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</si>
  <si>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</si>
  <si>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</si>
  <si>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</si>
  <si>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</si>
  <si>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</si>
  <si>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</si>
  <si>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</si>
  <si>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</si>
  <si>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</si>
  <si>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</si>
  <si>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</si>
  <si>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</si>
  <si>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</si>
  <si>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</si>
  <si>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</si>
  <si>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</si>
  <si>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</si>
  <si>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</si>
  <si>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</si>
  <si>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</si>
  <si>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</si>
  <si>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</si>
  <si>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</si>
  <si>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</si>
  <si>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</si>
  <si>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</si>
  <si>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</si>
  <si>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</si>
  <si>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</si>
  <si>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</si>
  <si>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</si>
  <si>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</si>
  <si>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</si>
  <si>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</si>
  <si>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</si>
  <si>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</si>
  <si>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</si>
  <si>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</si>
  <si>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</si>
  <si>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</si>
  <si>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</si>
  <si>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</si>
  <si>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</si>
  <si>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</si>
  <si>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</si>
  <si>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</si>
  <si>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</si>
  <si>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</si>
  <si>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</si>
  <si>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</si>
  <si>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</si>
  <si>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</si>
  <si>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</si>
  <si>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</si>
  <si>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</si>
  <si>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</si>
  <si>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</si>
  <si>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</si>
  <si>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</si>
  <si>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</si>
  <si>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</si>
  <si>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</si>
  <si>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</si>
  <si>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</si>
  <si>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</si>
  <si>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</si>
  <si>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</si>
  <si>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</si>
  <si>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</si>
  <si>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</si>
  <si>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</si>
  <si>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</si>
  <si>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</si>
  <si>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</si>
  <si>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</si>
  <si>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</si>
  <si>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</si>
  <si>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</si>
  <si>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</si>
  <si>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</si>
  <si>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</si>
  <si>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</si>
  <si>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</si>
  <si>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</si>
  <si>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</si>
  <si>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</si>
  <si>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</si>
  <si>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</si>
  <si>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</si>
  <si>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</si>
  <si>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</si>
  <si>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</si>
  <si>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</si>
  <si>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</si>
  <si>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</si>
  <si>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</si>
  <si>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</si>
  <si>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</si>
  <si>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</si>
  <si>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</si>
  <si>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</si>
  <si>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</si>
  <si>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</si>
  <si>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</si>
  <si>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</si>
  <si>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</si>
  <si>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</si>
  <si>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</si>
  <si>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</si>
  <si>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</si>
  <si>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</si>
  <si>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</si>
  <si>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</si>
  <si>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</si>
  <si>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</si>
  <si>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</si>
  <si>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</si>
  <si>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</si>
  <si>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</si>
  <si>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</si>
  <si>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</si>
  <si>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</si>
  <si>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</si>
  <si>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</si>
  <si>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</si>
  <si>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</si>
  <si>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</si>
  <si>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</si>
  <si>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</si>
  <si>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</si>
  <si>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</si>
  <si>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</si>
  <si>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</si>
  <si>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</si>
  <si>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</si>
  <si>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</si>
  <si>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</si>
  <si>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</si>
  <si>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</si>
  <si>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</si>
  <si>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</si>
  <si>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</si>
  <si>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</si>
  <si>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</si>
  <si>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</si>
  <si>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</si>
  <si>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</si>
  <si>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</si>
  <si>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</si>
  <si>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</si>
  <si>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</si>
  <si>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</si>
  <si>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</si>
  <si>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</si>
  <si>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</si>
  <si>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</si>
  <si>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</si>
  <si>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</si>
  <si>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</si>
  <si>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</si>
  <si>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</si>
  <si>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</si>
  <si>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</si>
  <si>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</si>
  <si>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</si>
  <si>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</si>
  <si>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</si>
  <si>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</si>
  <si>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</si>
  <si>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</si>
  <si>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</si>
  <si>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</si>
  <si>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</si>
  <si>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</si>
  <si>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</si>
  <si>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</si>
  <si>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</si>
  <si>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</si>
  <si>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</si>
  <si>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</si>
  <si>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</si>
  <si>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</si>
  <si>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</si>
  <si>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</si>
  <si>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</si>
  <si>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</si>
  <si>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</si>
  <si>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</si>
  <si>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</si>
  <si>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</si>
  <si>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</si>
  <si>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</si>
  <si>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</si>
  <si>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</si>
  <si>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</si>
  <si>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</si>
  <si>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</si>
  <si>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</si>
  <si>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</si>
  <si>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</si>
  <si>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</si>
  <si>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</si>
  <si>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</si>
  <si>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</si>
  <si>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</si>
  <si>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</si>
  <si>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</si>
  <si>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</si>
  <si>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</si>
  <si>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</si>
  <si>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</si>
  <si>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</si>
  <si>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</si>
  <si>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</si>
  <si>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</si>
  <si>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</si>
  <si>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</si>
  <si>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</si>
  <si>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</si>
  <si>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</si>
  <si>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</si>
  <si>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</si>
  <si>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</si>
  <si>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</si>
  <si>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</si>
  <si>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</si>
  <si>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</si>
  <si>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</si>
  <si>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</si>
  <si>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</si>
  <si>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</si>
  <si>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</si>
  <si>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</si>
  <si>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</si>
  <si>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</si>
  <si>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</si>
  <si>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</si>
  <si>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</si>
  <si>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</si>
  <si>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</si>
  <si>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</si>
  <si>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</si>
  <si>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</si>
  <si>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</si>
  <si>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</si>
  <si>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</si>
  <si>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</si>
  <si>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</si>
  <si>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</si>
  <si>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</si>
  <si>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</si>
  <si>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</si>
  <si>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</si>
  <si>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</si>
  <si>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</si>
  <si>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</si>
  <si>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</si>
  <si>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</si>
  <si>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</si>
  <si>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</si>
  <si>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</si>
  <si>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</si>
  <si>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</si>
  <si>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</si>
  <si>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</si>
  <si>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</si>
  <si>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</si>
  <si>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</si>
  <si>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</si>
  <si>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</si>
  <si>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</si>
  <si>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</si>
  <si>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</si>
  <si>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</si>
  <si>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</si>
  <si>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</si>
  <si>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</si>
  <si>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</si>
  <si>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</si>
  <si>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</si>
  <si>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</si>
  <si>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</si>
  <si>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</si>
  <si>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</si>
  <si>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</si>
  <si>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</si>
  <si>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</si>
  <si>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</si>
  <si>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</si>
  <si>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</si>
  <si>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</si>
  <si>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</si>
  <si>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</si>
  <si>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</si>
  <si>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</si>
  <si>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</si>
  <si>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</si>
  <si>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</si>
  <si>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</si>
  <si>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</si>
  <si>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</si>
  <si>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</si>
  <si>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</si>
  <si>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</si>
  <si>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</si>
  <si>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</si>
  <si>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</si>
  <si>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</si>
  <si>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</si>
  <si>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</si>
  <si>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</si>
  <si>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</si>
  <si>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</si>
  <si>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</si>
  <si>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</si>
  <si>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</si>
  <si>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</si>
  <si>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</si>
  <si>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</si>
  <si>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</si>
  <si>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</si>
  <si>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</si>
  <si>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</si>
  <si>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</si>
  <si>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</si>
  <si>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</si>
  <si>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</si>
  <si>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</si>
  <si>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</si>
  <si>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</si>
  <si>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</si>
  <si>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</si>
  <si>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</si>
  <si>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</si>
  <si>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</si>
  <si>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</si>
  <si>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</si>
  <si>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</si>
  <si>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</si>
  <si>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</si>
  <si>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</si>
  <si>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</si>
  <si>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</si>
  <si>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</si>
  <si>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</si>
  <si>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</si>
  <si>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</si>
  <si>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</si>
  <si>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</si>
  <si>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</si>
  <si>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</si>
  <si>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</si>
  <si>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</si>
  <si>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</si>
  <si>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</si>
  <si>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</si>
  <si>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</si>
  <si>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</si>
  <si>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</si>
  <si>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</si>
  <si>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</si>
  <si>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</si>
  <si>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</si>
  <si>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</si>
  <si>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</si>
  <si>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</si>
  <si>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</si>
  <si>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</si>
  <si>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</si>
  <si>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</si>
  <si>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</si>
  <si>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</si>
  <si>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</si>
  <si>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</si>
  <si>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</si>
  <si>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</si>
  <si>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</si>
  <si>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</si>
  <si>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</si>
  <si>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</si>
  <si>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</si>
  <si>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</si>
  <si>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</si>
  <si>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</si>
  <si>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</si>
  <si>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</si>
  <si>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</si>
  <si>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</si>
  <si>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</si>
  <si>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</si>
  <si>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</si>
  <si>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</si>
  <si>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</si>
  <si>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</si>
  <si>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</si>
  <si>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</si>
  <si>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</si>
  <si>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</si>
  <si>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</si>
  <si>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</si>
  <si>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</si>
  <si>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</si>
  <si>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</si>
  <si>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</si>
  <si>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</si>
  <si>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</si>
  <si>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</si>
  <si>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</si>
  <si>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</si>
  <si>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</si>
  <si>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</si>
  <si>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</si>
  <si>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</si>
  <si>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</si>
  <si>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</si>
  <si>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</si>
  <si>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</si>
  <si>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</si>
  <si>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</si>
  <si>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</si>
  <si>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</si>
  <si>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</si>
  <si>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</si>
  <si>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</si>
  <si>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</si>
  <si>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</si>
  <si>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</si>
  <si>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</si>
  <si>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</si>
  <si>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</si>
  <si>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</si>
  <si>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</si>
  <si>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</si>
  <si>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</si>
  <si>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</si>
  <si>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</si>
  <si>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</si>
  <si>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</si>
  <si>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</si>
  <si>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</si>
  <si>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</si>
  <si>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</si>
  <si>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</si>
  <si>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</si>
  <si>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</si>
  <si>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</si>
  <si>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</si>
  <si>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</si>
  <si>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</si>
  <si>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</si>
  <si>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</si>
  <si>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</si>
  <si>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</si>
  <si>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</si>
  <si>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</si>
  <si>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</si>
  <si>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</si>
  <si>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</si>
  <si>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</si>
  <si>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</si>
  <si>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</si>
  <si>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</si>
  <si>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</si>
  <si>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</si>
  <si>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</si>
  <si>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</si>
  <si>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</si>
  <si>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</si>
  <si>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</si>
  <si>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</si>
  <si>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</si>
  <si>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</si>
  <si>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</si>
  <si>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</si>
  <si>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</si>
  <si>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</si>
  <si>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</si>
  <si>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</si>
  <si>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</si>
  <si>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</si>
  <si>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</si>
  <si>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</si>
  <si>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</si>
  <si>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</si>
  <si>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</si>
  <si>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</si>
  <si>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</si>
  <si>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</si>
  <si>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</si>
  <si>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</si>
  <si>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</si>
  <si>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</si>
  <si>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</si>
  <si>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</si>
  <si>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</si>
  <si>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</si>
  <si>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</si>
  <si>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</si>
  <si>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</si>
  <si>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</si>
  <si>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</si>
  <si>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</si>
  <si>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</si>
  <si>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</si>
  <si>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</si>
  <si>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</si>
  <si>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</si>
  <si>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</si>
  <si>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</si>
  <si>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</si>
  <si>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</si>
  <si>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</si>
  <si>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</si>
  <si>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</si>
  <si>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</si>
  <si>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</si>
  <si>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</si>
  <si>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</si>
  <si>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</si>
  <si>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</si>
  <si>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</si>
  <si>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</si>
  <si>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</si>
  <si>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</si>
  <si>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</si>
  <si>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</si>
  <si>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</si>
  <si>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</si>
  <si>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</si>
  <si>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</si>
  <si>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</si>
  <si>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</si>
  <si>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</si>
  <si>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</si>
  <si>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</si>
  <si>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</si>
  <si>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</si>
  <si>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</si>
  <si>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</si>
  <si>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</si>
  <si>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</si>
  <si>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</si>
  <si>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</si>
  <si>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</si>
  <si>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</si>
  <si>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</si>
  <si>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</si>
  <si>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</si>
  <si>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</si>
  <si>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</si>
  <si>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</si>
  <si>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</si>
  <si>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</si>
  <si>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</si>
  <si>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</si>
  <si>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</si>
  <si>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</si>
  <si>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</si>
  <si>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</si>
  <si>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</si>
  <si>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</si>
  <si>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</si>
  <si>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</si>
  <si>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</si>
  <si>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</si>
  <si>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</si>
  <si>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</si>
  <si>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</si>
  <si>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</si>
  <si>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</si>
  <si>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</si>
  <si>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</si>
  <si>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</si>
  <si>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</si>
  <si>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</si>
  <si>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</si>
  <si>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</si>
  <si>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</si>
  <si>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</si>
  <si>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</si>
  <si>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</si>
  <si>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</si>
  <si>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</si>
  <si>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</si>
  <si>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</si>
  <si>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</si>
  <si>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</si>
  <si>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</si>
  <si>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</si>
  <si>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</si>
  <si>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</si>
  <si>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</si>
  <si>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</si>
  <si>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</si>
  <si>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</si>
  <si>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</si>
  <si>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</si>
  <si>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</si>
  <si>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</si>
  <si>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</si>
  <si>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</si>
  <si>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</si>
  <si>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</si>
  <si>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</si>
  <si>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</si>
  <si>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</si>
  <si>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</si>
  <si>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</si>
  <si>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</si>
  <si>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</si>
  <si>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</si>
  <si>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</si>
  <si>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</si>
  <si>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</si>
  <si>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</si>
  <si>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</si>
  <si>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</si>
  <si>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</si>
  <si>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</si>
  <si>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</si>
  <si>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</si>
  <si>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</si>
  <si>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</si>
  <si>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</si>
  <si>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</si>
  <si>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</si>
  <si>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</si>
  <si>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</si>
  <si>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</si>
  <si>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</si>
  <si>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</si>
  <si>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</si>
  <si>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</si>
  <si>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</si>
  <si>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</si>
  <si>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</si>
  <si>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</si>
  <si>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</si>
  <si>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</si>
  <si>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</si>
  <si>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</si>
  <si>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</si>
  <si>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</si>
  <si>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</si>
  <si>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</si>
  <si>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</si>
  <si>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</si>
  <si>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</si>
  <si>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</si>
  <si>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</si>
  <si>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</si>
  <si>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</si>
  <si>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</si>
  <si>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</si>
  <si>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</si>
  <si>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</si>
  <si>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</si>
  <si>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</si>
  <si>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</si>
  <si>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</si>
  <si>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</si>
  <si>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</si>
  <si>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</si>
  <si>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</si>
  <si>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</si>
  <si>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</si>
  <si>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</si>
  <si>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</si>
  <si>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</si>
  <si>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</si>
  <si>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</si>
  <si>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</si>
  <si>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</si>
  <si>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</si>
  <si>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</si>
  <si>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</si>
  <si>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</si>
  <si>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</si>
  <si>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</si>
  <si>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</si>
  <si>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</si>
  <si>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</si>
  <si>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</si>
  <si>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</si>
  <si>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</si>
  <si>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</si>
  <si>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</si>
  <si>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</si>
  <si>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</si>
  <si>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</si>
  <si>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</si>
  <si>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</si>
  <si>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</si>
  <si>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</si>
  <si>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</si>
  <si>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</si>
  <si>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</si>
  <si>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</si>
  <si>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</si>
  <si>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</si>
  <si>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</si>
  <si>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</si>
  <si>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</si>
  <si>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</si>
  <si>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</si>
  <si>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</si>
  <si>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</si>
  <si>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</si>
  <si>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</si>
  <si>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</si>
  <si>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</si>
  <si>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</si>
  <si>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</si>
  <si>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</si>
  <si>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</si>
  <si>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</si>
  <si>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</si>
  <si>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</si>
  <si>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</si>
  <si>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</si>
  <si>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</si>
  <si>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</si>
  <si>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</si>
  <si>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</si>
  <si>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</si>
  <si>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</si>
  <si>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</si>
  <si>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</si>
  <si>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</si>
  <si>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</si>
  <si>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</si>
  <si>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</si>
  <si>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</si>
  <si>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</si>
  <si>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</si>
  <si>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</si>
  <si>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</si>
  <si>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</si>
  <si>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</si>
  <si>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</si>
  <si>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</si>
  <si>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</si>
  <si>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</si>
  <si>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</si>
  <si>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</si>
  <si>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</si>
  <si>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</si>
  <si>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</si>
  <si>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</si>
  <si>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</si>
  <si>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</si>
  <si>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</si>
  <si>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</si>
  <si>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</si>
  <si>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</si>
  <si>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</si>
  <si>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</si>
  <si>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</si>
  <si>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</si>
  <si>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</si>
  <si>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</si>
  <si>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</si>
  <si>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</si>
  <si>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</si>
  <si>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</si>
  <si>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</si>
  <si>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</si>
  <si>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</si>
  <si>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</si>
  <si>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</si>
  <si>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</si>
  <si>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</si>
  <si>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</si>
  <si>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</si>
  <si>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</si>
  <si>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</si>
  <si>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</si>
  <si>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</si>
  <si>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</si>
  <si>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</si>
  <si>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</si>
  <si>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</si>
  <si>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</si>
  <si>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</si>
  <si>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</si>
  <si>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</si>
  <si>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</si>
  <si>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</si>
  <si>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</si>
  <si>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</si>
  <si>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</si>
  <si>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</si>
  <si>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</si>
  <si>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</si>
  <si>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</si>
  <si>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</si>
  <si>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</si>
  <si>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</si>
  <si>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</si>
  <si>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</si>
  <si>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</si>
  <si>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</si>
  <si>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</si>
  <si>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</si>
  <si>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</si>
  <si>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</si>
  <si>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</si>
  <si>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</si>
  <si>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</si>
  <si>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</si>
  <si>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</si>
  <si>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</si>
  <si>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</si>
  <si>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</si>
  <si>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</si>
  <si>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</si>
  <si>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</si>
  <si>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</si>
  <si>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</si>
  <si>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</si>
  <si>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</si>
  <si>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</si>
  <si>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</si>
  <si>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</si>
  <si>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</si>
  <si>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</si>
  <si>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</si>
  <si>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</si>
  <si>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</si>
  <si>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</si>
  <si>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</si>
  <si>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</si>
  <si>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</si>
  <si>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</si>
  <si>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</si>
  <si>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</si>
  <si>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</si>
  <si>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</si>
  <si>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</si>
  <si>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</si>
  <si>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</si>
  <si>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</si>
  <si>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</si>
  <si>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</si>
  <si>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</si>
  <si>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</si>
  <si>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</si>
  <si>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</si>
  <si>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</si>
  <si>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</si>
  <si>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</si>
  <si>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</si>
  <si>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</si>
  <si>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</si>
  <si>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</si>
  <si>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</si>
  <si>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</si>
  <si>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</si>
  <si>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</si>
  <si>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</si>
  <si>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</si>
  <si>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</si>
  <si>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</si>
  <si>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</si>
  <si>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</si>
  <si>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</si>
  <si>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</si>
  <si>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</si>
  <si>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</si>
  <si>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</si>
  <si>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</si>
  <si>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</si>
  <si>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</si>
  <si>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</si>
  <si>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</si>
  <si>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</si>
  <si>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</si>
  <si>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</si>
  <si>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</si>
  <si>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</si>
  <si>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</si>
  <si>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</si>
  <si>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</si>
  <si>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</si>
  <si>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</si>
  <si>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</si>
  <si>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</si>
  <si>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</si>
  <si>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</si>
  <si>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</si>
  <si>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</si>
  <si>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</si>
  <si>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</si>
  <si>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</si>
  <si>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</si>
  <si>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</si>
  <si>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</si>
  <si>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</si>
  <si>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</si>
  <si>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</si>
  <si>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</si>
  <si>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</si>
  <si>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</si>
  <si>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</si>
  <si>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</si>
  <si>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</si>
  <si>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</si>
  <si>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</si>
  <si>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</si>
  <si>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</si>
  <si>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</si>
  <si>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</si>
  <si>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</si>
  <si>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</si>
  <si>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</si>
  <si>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</si>
  <si>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</si>
  <si>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</si>
  <si>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</si>
  <si>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</si>
  <si>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</si>
  <si>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</si>
  <si>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</si>
  <si>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</si>
  <si>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</si>
  <si>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</si>
  <si>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</si>
  <si>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</si>
  <si>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</si>
  <si>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</si>
  <si>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</si>
  <si>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</si>
  <si>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</si>
  <si>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</si>
  <si>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</si>
  <si>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</si>
  <si>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</si>
  <si>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</si>
  <si>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</si>
  <si>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</si>
  <si>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</si>
  <si>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</si>
  <si>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</si>
  <si>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</si>
  <si>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</si>
  <si>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</si>
  <si>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</si>
  <si>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</si>
  <si>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</si>
  <si>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</si>
  <si>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</si>
  <si>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</si>
  <si>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</si>
  <si>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</si>
  <si>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</si>
  <si>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</si>
  <si>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</si>
  <si>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</si>
  <si>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</si>
  <si>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</si>
  <si>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</si>
  <si>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</si>
  <si>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</si>
  <si>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</si>
  <si>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</si>
  <si>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</si>
  <si>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</si>
  <si>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</si>
  <si>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</si>
  <si>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</si>
  <si>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</si>
  <si>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</si>
  <si>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</si>
  <si>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</si>
  <si>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</si>
  <si>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</si>
  <si>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</si>
  <si>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</si>
  <si>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</si>
  <si>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</si>
  <si>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</si>
  <si>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</si>
  <si>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</si>
  <si>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</si>
  <si>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</si>
  <si>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</si>
  <si>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</si>
  <si>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</si>
  <si>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</si>
  <si>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</si>
  <si>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</si>
  <si>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</si>
  <si>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</si>
  <si>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</si>
  <si>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</si>
  <si>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</si>
  <si>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</si>
  <si>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</si>
  <si>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</si>
  <si>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</si>
  <si>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</si>
  <si>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</si>
  <si>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</si>
  <si>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</si>
  <si>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</si>
  <si>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</si>
  <si>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</si>
  <si>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</si>
  <si>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</si>
  <si>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</si>
  <si>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</si>
  <si>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</si>
  <si>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</si>
  <si>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</si>
  <si>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</si>
  <si>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</si>
  <si>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</si>
  <si>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</si>
  <si>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</si>
  <si>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</si>
  <si>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</si>
  <si>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</si>
  <si>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</si>
  <si>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</si>
  <si>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</si>
  <si>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</si>
  <si>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</si>
  <si>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</si>
  <si>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</si>
  <si>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</si>
  <si>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</si>
  <si>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</si>
  <si>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</si>
  <si>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</si>
  <si>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</si>
  <si>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</si>
  <si>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</si>
  <si>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</si>
  <si>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</si>
  <si>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</si>
  <si>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</si>
  <si>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</si>
  <si>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</si>
  <si>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</si>
  <si>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</si>
  <si>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</si>
  <si>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</si>
  <si>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</si>
  <si>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</si>
  <si>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</si>
  <si>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</si>
  <si>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</si>
  <si>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</si>
  <si>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</si>
  <si>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</si>
  <si>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</si>
  <si>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</si>
  <si>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</si>
  <si>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</si>
  <si>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</si>
  <si>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</si>
  <si>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</si>
  <si>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</si>
  <si>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</si>
  <si>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</si>
  <si>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</si>
  <si>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</si>
  <si>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</si>
  <si>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</si>
  <si>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</si>
  <si>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</si>
  <si>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</si>
  <si>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</si>
  <si>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</si>
  <si>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</si>
  <si>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</si>
  <si>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</si>
  <si>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</si>
  <si>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</si>
  <si>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</si>
  <si>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</si>
  <si>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</si>
  <si>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</si>
  <si>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</si>
  <si>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</si>
  <si>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</si>
  <si>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</si>
  <si>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</si>
  <si>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</si>
  <si>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</si>
  <si>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</si>
  <si>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</si>
  <si>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</si>
  <si>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</si>
  <si>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</si>
  <si>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</si>
  <si>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</si>
  <si>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</si>
  <si>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</si>
  <si>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</si>
  <si>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</si>
  <si>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</si>
  <si>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</si>
  <si>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</si>
  <si>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</si>
  <si>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</si>
  <si>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</si>
  <si>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</si>
  <si>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</si>
  <si>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</si>
  <si>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</si>
  <si>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</si>
  <si>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</si>
  <si>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</si>
  <si>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</si>
  <si>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</si>
  <si>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</si>
  <si>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</si>
  <si>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</si>
  <si>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</si>
  <si>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</si>
  <si>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</si>
  <si>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</si>
  <si>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</si>
  <si>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</si>
  <si>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</si>
  <si>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</si>
  <si>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</si>
  <si>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</si>
  <si>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</si>
  <si>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</si>
  <si>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</si>
  <si>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</si>
  <si>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</si>
  <si>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</si>
  <si>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</si>
  <si>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</si>
  <si>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</si>
  <si>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</si>
  <si>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</si>
  <si>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</si>
  <si>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</si>
  <si>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</si>
  <si>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</si>
  <si>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</si>
  <si>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</si>
  <si>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</si>
  <si>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</si>
  <si>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</si>
  <si>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</si>
  <si>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</si>
  <si>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</si>
  <si>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</si>
  <si>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</si>
  <si>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</si>
  <si>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</si>
  <si>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</si>
  <si>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</si>
  <si>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</si>
  <si>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</si>
  <si>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</si>
  <si>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</si>
  <si>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</si>
  <si>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</si>
  <si>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</si>
  <si>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</si>
  <si>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</si>
  <si>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</si>
  <si>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</si>
  <si>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</si>
  <si>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</si>
  <si>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</si>
  <si>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</si>
  <si>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</si>
  <si>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</si>
  <si>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</si>
  <si>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</si>
  <si>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</si>
  <si>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</si>
  <si>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</si>
  <si>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</si>
  <si>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</si>
  <si>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</si>
  <si>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</si>
  <si>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</si>
  <si>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</si>
  <si>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</si>
  <si>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</si>
  <si>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</si>
  <si>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</si>
  <si>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</si>
  <si>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</si>
  <si>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</si>
  <si>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</si>
  <si>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</si>
  <si>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</si>
  <si>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</si>
  <si>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</si>
  <si>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</si>
  <si>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</si>
  <si>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</si>
  <si>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</si>
  <si>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</si>
  <si>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</si>
  <si>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</si>
  <si>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</si>
  <si>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</si>
  <si>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</si>
  <si>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</si>
  <si>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</si>
  <si>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</si>
  <si>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</si>
  <si>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</si>
  <si>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</si>
  <si>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</si>
  <si>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</si>
  <si>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</si>
  <si>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</si>
  <si>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</si>
  <si>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</si>
  <si>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</si>
  <si>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</si>
  <si>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</si>
  <si>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</si>
  <si>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</si>
  <si>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</si>
  <si>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</si>
  <si>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</si>
  <si>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</si>
  <si>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</si>
  <si>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</si>
  <si>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</si>
  <si>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</si>
  <si>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</si>
  <si>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</si>
  <si>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</si>
  <si>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</si>
  <si>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</si>
  <si>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</si>
  <si>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</si>
  <si>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</si>
  <si>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</si>
  <si>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</si>
  <si>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</si>
  <si>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</si>
  <si>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</si>
  <si>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</si>
  <si>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</si>
  <si>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</si>
  <si>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</si>
  <si>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</si>
  <si>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</si>
  <si>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</si>
  <si>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</si>
  <si>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</si>
  <si>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</si>
  <si>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</si>
  <si>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</si>
  <si>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</si>
  <si>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</si>
  <si>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</si>
  <si>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</si>
  <si>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</si>
  <si>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</si>
  <si>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</si>
  <si>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</si>
  <si>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</si>
  <si>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</si>
  <si>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</si>
  <si>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</si>
  <si>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</si>
  <si>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</si>
  <si>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</si>
  <si>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</si>
  <si>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</si>
  <si>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</si>
  <si>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</si>
  <si>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</si>
  <si>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</si>
  <si>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</si>
  <si>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</si>
  <si>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</si>
  <si>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</si>
  <si>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</si>
  <si>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</si>
  <si>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</si>
  <si>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</si>
  <si>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</si>
  <si>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</si>
  <si>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</si>
  <si>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</si>
  <si>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</si>
  <si>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</si>
  <si>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</si>
  <si>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</si>
  <si>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</si>
  <si>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</si>
  <si>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</si>
  <si>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</si>
  <si>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</si>
  <si>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</si>
  <si>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</si>
  <si>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</si>
  <si>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</si>
  <si>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</si>
  <si>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</si>
  <si>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</si>
  <si>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</si>
  <si>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</si>
  <si>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</si>
  <si>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</si>
  <si>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</si>
  <si>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</si>
  <si>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</si>
  <si>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</si>
  <si>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</si>
  <si>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</si>
  <si>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</si>
  <si>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</si>
  <si>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</si>
  <si>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</si>
  <si>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</si>
  <si>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</si>
  <si>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</si>
  <si>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</si>
  <si>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</si>
  <si>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</si>
  <si>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</si>
  <si>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</si>
  <si>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</si>
  <si>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</si>
  <si>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</si>
  <si>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</si>
  <si>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</si>
  <si>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</si>
  <si>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</si>
  <si>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</si>
  <si>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</si>
  <si>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</si>
  <si>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</si>
  <si>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</si>
  <si>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</si>
  <si>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</si>
  <si>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</si>
  <si>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</si>
  <si>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</si>
  <si>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</si>
  <si>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</si>
  <si>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</si>
  <si>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</si>
  <si>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</si>
  <si>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</si>
  <si>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</si>
  <si>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</si>
  <si>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</si>
  <si>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</si>
  <si>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</si>
  <si>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</si>
  <si>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</si>
  <si>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</si>
  <si>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</si>
  <si>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</si>
  <si>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</si>
  <si>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</si>
  <si>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</si>
  <si>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</si>
  <si>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</si>
  <si>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</si>
  <si>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</si>
  <si>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</si>
  <si>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</si>
  <si>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</si>
  <si>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</si>
  <si>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</si>
  <si>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</si>
  <si>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</si>
  <si>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</si>
  <si>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</si>
  <si>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</si>
  <si>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</si>
  <si>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</si>
  <si>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</si>
  <si>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</si>
  <si>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</si>
  <si>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</si>
  <si>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</si>
  <si>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</si>
  <si>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</si>
  <si>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</si>
  <si>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</si>
  <si>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</si>
  <si>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</si>
  <si>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</si>
  <si>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</si>
  <si>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</si>
  <si>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</si>
  <si>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</si>
  <si>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</si>
  <si>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</si>
  <si>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</si>
  <si>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</si>
  <si>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</si>
  <si>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</si>
  <si>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</si>
  <si>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</si>
  <si>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</si>
  <si>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</si>
  <si>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</si>
  <si>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</si>
  <si>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</si>
  <si>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</si>
  <si>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</si>
  <si>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</si>
  <si>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</si>
  <si>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</si>
  <si>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</si>
  <si>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</si>
  <si>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</si>
  <si>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</si>
  <si>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</si>
  <si>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</si>
  <si>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</si>
  <si>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</si>
  <si>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</si>
  <si>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</si>
  <si>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</si>
  <si>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</si>
  <si>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</si>
  <si>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</si>
  <si>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</si>
  <si>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</si>
  <si>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</si>
  <si>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</si>
  <si>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</si>
  <si>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</si>
  <si>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</si>
  <si>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</si>
  <si>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</si>
  <si>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</si>
  <si>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</si>
  <si>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</si>
  <si>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</si>
  <si>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</si>
  <si>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</si>
  <si>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</si>
  <si>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</si>
  <si>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</si>
  <si>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</si>
  <si>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</si>
  <si>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</si>
  <si>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</si>
  <si>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</si>
  <si>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</si>
  <si>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</si>
  <si>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</si>
  <si>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</si>
  <si>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</si>
  <si>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</si>
  <si>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</si>
  <si>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</si>
  <si>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</si>
  <si>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</si>
  <si>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</si>
  <si>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</si>
  <si>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</si>
  <si>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</si>
  <si>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</si>
  <si>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</si>
  <si>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</si>
  <si>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</si>
  <si>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</si>
  <si>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</si>
  <si>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</si>
  <si>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</si>
  <si>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</si>
  <si>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</si>
  <si>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</si>
  <si>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</si>
  <si>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</si>
  <si>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</si>
  <si>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</si>
  <si>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</si>
  <si>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</si>
  <si>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</si>
  <si>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</si>
  <si>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</si>
  <si>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</si>
  <si>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</si>
  <si>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</si>
  <si>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</si>
  <si>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</si>
  <si>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</si>
  <si>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</si>
  <si>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</si>
  <si>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</si>
  <si>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</si>
  <si>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</si>
  <si>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</si>
  <si>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</si>
  <si>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</si>
  <si>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</si>
  <si>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</si>
  <si>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</si>
  <si>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</si>
  <si>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</si>
  <si>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</si>
  <si>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</si>
  <si>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</si>
  <si>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</si>
  <si>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</si>
  <si>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</si>
  <si>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</si>
  <si>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</si>
  <si>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</si>
  <si>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</si>
  <si>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</si>
  <si>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</si>
  <si>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</si>
  <si>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</si>
  <si>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</si>
  <si>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</si>
  <si>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</si>
  <si>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</si>
  <si>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</si>
  <si>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</si>
  <si>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</si>
  <si>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</si>
  <si>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</si>
  <si>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</si>
  <si>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</si>
  <si>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</si>
  <si>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</si>
  <si>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</si>
  <si>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</si>
  <si>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</si>
  <si>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</si>
  <si>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</si>
  <si>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</si>
  <si>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</si>
  <si>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</si>
  <si>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</si>
  <si>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</si>
  <si>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</si>
  <si>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</si>
  <si>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</si>
  <si>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</si>
  <si>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</si>
  <si>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</si>
  <si>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</si>
  <si>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</si>
  <si>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</si>
  <si>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</si>
  <si>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</si>
  <si>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</si>
  <si>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</si>
  <si>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</si>
  <si>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</si>
  <si>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</si>
  <si>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</si>
  <si>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</si>
  <si>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</si>
  <si>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</si>
  <si>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</si>
  <si>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</si>
  <si>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</si>
  <si>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</si>
  <si>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</si>
  <si>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</si>
  <si>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</si>
  <si>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</si>
  <si>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</si>
  <si>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</si>
  <si>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</si>
  <si>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</si>
  <si>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</si>
  <si>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</si>
  <si>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</si>
  <si>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</si>
  <si>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</si>
  <si>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</si>
  <si>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</si>
  <si>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</si>
  <si>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</si>
  <si>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</si>
  <si>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</si>
  <si>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</si>
  <si>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</si>
  <si>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</si>
  <si>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</si>
  <si>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</si>
  <si>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</si>
  <si>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</si>
  <si>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</si>
  <si>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</si>
  <si>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</si>
  <si>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</si>
  <si>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</si>
  <si>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</si>
  <si>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</si>
  <si>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</si>
  <si>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</si>
  <si>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</si>
  <si>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</si>
  <si>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</si>
  <si>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</si>
  <si>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</si>
  <si>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</si>
  <si>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</si>
  <si>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</si>
  <si>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</si>
  <si>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</si>
  <si>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</si>
  <si>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</si>
  <si>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</si>
  <si>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</si>
  <si>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</si>
  <si>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</si>
  <si>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</si>
  <si>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</si>
  <si>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</si>
  <si>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</si>
  <si>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</si>
  <si>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</si>
  <si>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</si>
  <si>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</si>
  <si>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</si>
  <si>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</si>
  <si>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</si>
  <si>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</si>
  <si>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</si>
  <si>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</si>
  <si>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</si>
  <si>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</si>
  <si>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</si>
  <si>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</si>
  <si>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</si>
  <si>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</si>
  <si>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</si>
  <si>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</si>
  <si>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</si>
  <si>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</si>
  <si>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</si>
  <si>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</si>
  <si>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</si>
  <si>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</si>
  <si>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</si>
  <si>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</si>
  <si>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</si>
  <si>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</si>
  <si>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</si>
  <si>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</si>
  <si>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</si>
  <si>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</si>
  <si>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</si>
  <si>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</si>
  <si>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</si>
  <si>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</si>
  <si>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</si>
  <si>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</si>
  <si>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</si>
  <si>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</si>
  <si>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</si>
  <si>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</si>
  <si>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</si>
  <si>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</si>
  <si>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</si>
  <si>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</si>
  <si>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</si>
  <si>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</si>
  <si>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</si>
  <si>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</si>
  <si>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</si>
  <si>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</si>
  <si>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</si>
  <si>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</si>
  <si>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</si>
  <si>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</si>
  <si>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</si>
  <si>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</si>
  <si>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</si>
  <si>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</si>
  <si>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</si>
  <si>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</si>
  <si>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</si>
  <si>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</si>
  <si>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</si>
  <si>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</si>
  <si>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</si>
  <si>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</si>
  <si>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</si>
  <si>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</si>
  <si>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</si>
  <si>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</si>
  <si>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</si>
  <si>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</si>
  <si>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</si>
  <si>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</si>
  <si>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</si>
  <si>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</si>
  <si>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</si>
  <si>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</si>
  <si>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</si>
  <si>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</si>
  <si>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</si>
  <si>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</si>
  <si>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</si>
  <si>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</si>
  <si>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</si>
  <si>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</si>
  <si>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</si>
  <si>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</si>
  <si>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</si>
  <si>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</si>
  <si>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</si>
  <si>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</si>
  <si>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</si>
  <si>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</si>
  <si>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</si>
  <si>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</si>
  <si>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</si>
  <si>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</si>
  <si>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</si>
  <si>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</si>
  <si>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</si>
  <si>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</si>
  <si>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</si>
  <si>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</si>
  <si>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</si>
  <si>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</si>
  <si>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</si>
  <si>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</si>
  <si>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</si>
  <si>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</si>
  <si>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</si>
  <si>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</si>
  <si>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</si>
  <si>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</si>
  <si>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</si>
  <si>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</si>
  <si>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</si>
  <si>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</si>
  <si>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</si>
  <si>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</si>
  <si>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</si>
  <si>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</si>
  <si>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</si>
  <si>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</si>
  <si>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</si>
  <si>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</si>
  <si>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</si>
  <si>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</si>
  <si>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</si>
  <si>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</si>
  <si>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</si>
  <si>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</si>
  <si>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</si>
  <si>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</si>
  <si>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</si>
  <si>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</si>
  <si>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</si>
  <si>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</si>
  <si>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</si>
  <si>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</si>
  <si>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</si>
  <si>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</si>
  <si>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</si>
  <si>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</si>
  <si>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</si>
  <si>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</si>
  <si>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</si>
  <si>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</si>
  <si>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</si>
  <si>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</si>
  <si>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</si>
  <si>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</si>
  <si>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</si>
  <si>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</si>
  <si>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</si>
  <si>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</si>
  <si>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</si>
  <si>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</si>
  <si>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</si>
  <si>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</si>
  <si>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</si>
  <si>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</si>
  <si>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</si>
  <si>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</si>
  <si>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</si>
  <si>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</si>
  <si>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</si>
  <si>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</si>
  <si>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</si>
  <si>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</si>
  <si>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</si>
  <si>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</si>
  <si>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</si>
  <si>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</si>
  <si>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</si>
  <si>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</si>
  <si>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</si>
  <si>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</si>
  <si>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</si>
  <si>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</si>
  <si>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</si>
  <si>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</si>
  <si>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</si>
  <si>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</si>
  <si>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</si>
  <si>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</si>
  <si>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</si>
  <si>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</si>
  <si>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</si>
  <si>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</si>
  <si>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</si>
  <si>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</si>
  <si>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</si>
  <si>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</si>
  <si>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</si>
  <si>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</si>
  <si>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</si>
  <si>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</si>
  <si>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</si>
  <si>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</si>
  <si>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</si>
  <si>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</si>
  <si>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</si>
  <si>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</si>
  <si>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</si>
  <si>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</si>
  <si>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</si>
  <si>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</si>
  <si>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</si>
  <si>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</si>
  <si>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</si>
  <si>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</si>
  <si>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</si>
  <si>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</si>
  <si>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</si>
  <si>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</si>
  <si>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</si>
  <si>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</si>
  <si>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</si>
  <si>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</si>
  <si>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</si>
  <si>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</si>
  <si>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</si>
  <si>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</si>
  <si>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</si>
  <si>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</si>
  <si>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</si>
  <si>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</si>
  <si>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</si>
  <si>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</si>
  <si>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</si>
  <si>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</si>
  <si>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</si>
  <si>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</si>
  <si>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</si>
  <si>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</si>
  <si>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</si>
  <si>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</si>
  <si>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</si>
  <si>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</si>
  <si>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</si>
  <si>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</si>
  <si>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</si>
  <si>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</si>
  <si>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</si>
  <si>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</si>
  <si>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</si>
  <si>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</si>
  <si>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</si>
  <si>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</si>
  <si>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</si>
  <si>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</si>
  <si>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</si>
  <si>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</si>
  <si>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</si>
  <si>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</si>
  <si>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</si>
  <si>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</si>
  <si>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</si>
  <si>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</si>
  <si>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</si>
  <si>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</si>
  <si>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</si>
  <si>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</si>
  <si>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</si>
  <si>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</si>
  <si>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</si>
  <si>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</si>
  <si>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</si>
  <si>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</si>
  <si>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</si>
  <si>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</si>
  <si>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</si>
  <si>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</si>
  <si>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</si>
  <si>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</si>
  <si>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</si>
  <si>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</si>
  <si>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</si>
  <si>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</si>
  <si>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</si>
  <si>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</si>
  <si>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</si>
  <si>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</si>
  <si>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</si>
  <si>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</si>
  <si>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</si>
  <si>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</si>
  <si>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</si>
  <si>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</si>
  <si>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</si>
  <si>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</si>
  <si>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</si>
  <si>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</si>
  <si>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</si>
  <si>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</si>
  <si>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</si>
  <si>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</si>
  <si>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</si>
  <si>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</si>
  <si>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</si>
  <si>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</si>
  <si>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</si>
  <si>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</si>
  <si>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</si>
  <si>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</si>
  <si>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</si>
  <si>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</si>
  <si>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</si>
  <si>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</si>
  <si>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</si>
  <si>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</si>
  <si>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</si>
  <si>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</si>
  <si>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</si>
  <si>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</si>
  <si>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</si>
  <si>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</si>
  <si>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</si>
  <si>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</si>
  <si>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</si>
  <si>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</si>
  <si>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</si>
  <si>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</si>
  <si>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</si>
  <si>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</si>
  <si>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</si>
  <si>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</si>
  <si>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</si>
  <si>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</si>
  <si>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</si>
  <si>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</si>
  <si>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</si>
  <si>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</si>
  <si>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</si>
  <si>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</si>
  <si>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</si>
  <si>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</si>
  <si>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</si>
  <si>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</si>
  <si>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</si>
  <si>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</si>
  <si>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</si>
  <si>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</si>
  <si>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</si>
  <si>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</si>
  <si>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</si>
  <si>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</si>
  <si>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</si>
  <si>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</si>
  <si>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</si>
  <si>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</si>
  <si>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</si>
  <si>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</si>
  <si>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</si>
  <si>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</si>
  <si>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</si>
  <si>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</si>
  <si>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</si>
  <si>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</si>
  <si>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</si>
  <si>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</si>
  <si>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</si>
  <si>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</si>
  <si>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</si>
  <si>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</si>
  <si>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</si>
  <si>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</si>
  <si>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</si>
  <si>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</si>
  <si>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</si>
  <si>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</si>
  <si>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</si>
  <si>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</si>
  <si>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</si>
  <si>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</si>
  <si>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</si>
  <si>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</si>
  <si>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</si>
  <si>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</si>
  <si>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</si>
  <si>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</si>
  <si>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</si>
  <si>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</si>
  <si>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</si>
  <si>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</si>
  <si>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</si>
  <si>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</si>
  <si>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</si>
  <si>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</si>
  <si>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</si>
  <si>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</si>
  <si>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</si>
  <si>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</si>
  <si>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</si>
  <si>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</si>
  <si>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</si>
  <si>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</si>
  <si>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</si>
  <si>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</si>
  <si>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</si>
  <si>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</si>
  <si>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</si>
  <si>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</si>
  <si>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</si>
  <si>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</si>
  <si>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</si>
  <si>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</si>
  <si>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</si>
  <si>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</si>
  <si>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</si>
  <si>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</si>
  <si>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</si>
  <si>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</si>
  <si>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</si>
  <si>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</si>
  <si>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</si>
  <si>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</si>
  <si>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</si>
  <si>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</si>
  <si>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</si>
  <si>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</si>
  <si>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</si>
  <si>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</si>
  <si>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</si>
  <si>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</si>
  <si>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</si>
  <si>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</si>
  <si>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</si>
  <si>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</si>
  <si>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</si>
  <si>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</si>
  <si>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</si>
  <si>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</si>
  <si>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</si>
  <si>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</si>
  <si>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</si>
  <si>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</si>
  <si>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</si>
  <si>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</si>
  <si>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</si>
  <si>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</si>
  <si>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</si>
  <si>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</si>
  <si>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</si>
  <si>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</si>
  <si>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</si>
  <si>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</si>
  <si>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</si>
  <si>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</si>
  <si>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</si>
  <si>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</si>
  <si>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</si>
  <si>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</si>
  <si>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</si>
  <si>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</si>
  <si>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</si>
  <si>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</si>
  <si>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</si>
  <si>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</si>
  <si>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</si>
  <si>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</si>
  <si>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</si>
  <si>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</si>
  <si>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</si>
  <si>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</si>
  <si>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</si>
  <si>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</si>
  <si>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</si>
  <si>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</si>
  <si>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</si>
  <si>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</si>
  <si>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</si>
  <si>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</si>
  <si>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</si>
  <si>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</si>
  <si>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</si>
  <si>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</si>
  <si>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</si>
  <si>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</si>
  <si>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</si>
  <si>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</si>
  <si>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</si>
  <si>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</si>
  <si>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</si>
  <si>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</si>
  <si>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</si>
  <si>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</si>
  <si>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</si>
  <si>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</si>
  <si>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</si>
  <si>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</si>
  <si>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</si>
  <si>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</si>
  <si>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</si>
  <si>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</si>
  <si>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</si>
  <si>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</si>
  <si>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</si>
  <si>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</si>
  <si>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</si>
  <si>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</si>
  <si>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</si>
  <si>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</si>
  <si>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</si>
  <si>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</si>
  <si>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</si>
  <si>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</si>
  <si>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</si>
  <si>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</si>
  <si>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</si>
  <si>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</si>
  <si>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</si>
  <si>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</si>
  <si>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</si>
  <si>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</si>
  <si>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</si>
  <si>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</si>
  <si>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</si>
  <si>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</si>
  <si>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</si>
  <si>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</si>
  <si>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</si>
  <si>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</si>
  <si>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</si>
  <si>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</si>
  <si>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</si>
  <si>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</si>
  <si>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</si>
  <si>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</si>
  <si>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</si>
  <si>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</si>
  <si>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</si>
  <si>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</si>
  <si>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</si>
  <si>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</si>
  <si>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</si>
  <si>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</si>
  <si>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</si>
  <si>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</si>
  <si>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</si>
  <si>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</si>
  <si>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</si>
  <si>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</si>
  <si>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</si>
  <si>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</si>
  <si>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</si>
  <si>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</si>
  <si>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</si>
  <si>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</si>
  <si>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</si>
  <si>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</si>
  <si>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</si>
  <si>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</si>
  <si>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</si>
  <si>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</si>
  <si>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</si>
  <si>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</si>
  <si>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</si>
  <si>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</si>
  <si>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</si>
  <si>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</si>
  <si>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</si>
  <si>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</si>
  <si>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</si>
  <si>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</si>
  <si>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</si>
  <si>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</si>
  <si>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</si>
  <si>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</si>
  <si>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</si>
  <si>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</si>
  <si>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</si>
  <si>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</si>
  <si>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</si>
  <si>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</si>
  <si>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</si>
  <si>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</si>
  <si>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</si>
  <si>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</si>
  <si>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</si>
  <si>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</si>
  <si>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</si>
  <si>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</si>
  <si>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</si>
  <si>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</si>
  <si>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</si>
  <si>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</si>
  <si>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</si>
  <si>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</si>
  <si>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</si>
  <si>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</si>
  <si>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</si>
  <si>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</si>
  <si>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</si>
  <si>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</si>
  <si>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</si>
  <si>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</si>
  <si>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</si>
  <si>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</si>
  <si>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</si>
  <si>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</si>
  <si>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</si>
  <si>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</si>
  <si>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</si>
  <si>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</si>
  <si>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</si>
  <si>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</si>
  <si>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</si>
  <si>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</si>
  <si>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</si>
  <si>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</si>
  <si>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</si>
  <si>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</si>
  <si>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</si>
  <si>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</si>
  <si>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</si>
  <si>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</si>
  <si>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</si>
  <si>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</si>
  <si>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</si>
  <si>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</si>
  <si>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</si>
  <si>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</si>
  <si>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</si>
  <si>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</si>
  <si>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</si>
  <si>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</si>
  <si>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</si>
  <si>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</si>
  <si>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</si>
  <si>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</si>
  <si>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</si>
  <si>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</si>
  <si>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</si>
  <si>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</si>
  <si>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</si>
  <si>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</si>
  <si>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</si>
  <si>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</si>
  <si>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</si>
  <si>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</si>
  <si>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</si>
  <si>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</si>
  <si>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</si>
  <si>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</si>
  <si>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</si>
  <si>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</si>
  <si>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</si>
  <si>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</si>
  <si>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</si>
  <si>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</si>
  <si>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</si>
  <si>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</si>
  <si>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</si>
  <si>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</si>
  <si>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</si>
  <si>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</si>
  <si>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</si>
  <si>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</si>
  <si>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</si>
  <si>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</si>
  <si>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</si>
  <si>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</si>
  <si>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</si>
  <si>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</si>
  <si>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</si>
  <si>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</si>
  <si>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</si>
  <si>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</si>
  <si>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</si>
  <si>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</si>
  <si>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</si>
  <si>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</si>
  <si>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</si>
  <si>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</si>
  <si>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</si>
  <si>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</si>
  <si>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</si>
  <si>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</si>
  <si>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</si>
  <si>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</si>
  <si>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</si>
  <si>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</si>
  <si>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</si>
  <si>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</si>
  <si>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</si>
  <si>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</si>
  <si>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</si>
  <si>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</si>
  <si>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</si>
  <si>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</si>
  <si>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</si>
  <si>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</si>
  <si>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</si>
  <si>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</si>
  <si>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</si>
  <si>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</si>
  <si>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</si>
  <si>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</si>
  <si>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</si>
  <si>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</si>
  <si>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</si>
  <si>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</si>
  <si>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</si>
  <si>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</si>
  <si>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</si>
  <si>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</si>
  <si>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</si>
  <si>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</si>
  <si>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</si>
  <si>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</si>
  <si>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</si>
  <si>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</si>
  <si>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</si>
  <si>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</si>
  <si>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</si>
  <si>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</si>
  <si>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</si>
  <si>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</si>
  <si>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</si>
  <si>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</si>
  <si>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</si>
  <si>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</si>
  <si>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</si>
  <si>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</si>
  <si>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</si>
  <si>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</si>
  <si>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</si>
  <si>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</si>
  <si>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</si>
  <si>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</si>
  <si>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</si>
  <si>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</si>
  <si>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</si>
  <si>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</si>
  <si>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</si>
  <si>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</si>
  <si>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</si>
  <si>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</si>
  <si>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</si>
  <si>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</si>
  <si>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</si>
  <si>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</si>
  <si>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</si>
  <si>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</si>
  <si>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</si>
  <si>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</si>
  <si>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</si>
  <si>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</si>
  <si>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</si>
  <si>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</si>
  <si>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</si>
  <si>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</si>
  <si>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</si>
  <si>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</si>
  <si>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</si>
  <si>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</si>
  <si>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</si>
  <si>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</si>
  <si>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</si>
  <si>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</si>
  <si>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</si>
  <si>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</si>
  <si>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</si>
  <si>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</si>
  <si>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</si>
  <si>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</si>
  <si>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</si>
  <si>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</si>
  <si>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</si>
  <si>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</si>
  <si>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</si>
  <si>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</si>
  <si>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</si>
  <si>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</si>
  <si>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</si>
  <si>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</si>
  <si>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</si>
  <si>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</si>
  <si>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</si>
  <si>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</si>
  <si>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</si>
  <si>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</si>
  <si>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</si>
  <si>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</si>
  <si>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</si>
  <si>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</si>
  <si>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</si>
  <si>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</si>
  <si>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</si>
  <si>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</si>
  <si>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</si>
  <si>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</si>
  <si>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</si>
  <si>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</si>
  <si>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</si>
  <si>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</si>
  <si>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</si>
  <si>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</si>
  <si>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</si>
  <si>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</si>
  <si>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</si>
  <si>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</si>
  <si>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</si>
  <si>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</si>
  <si>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</si>
  <si>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</si>
  <si>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</si>
  <si>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</si>
  <si>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</si>
  <si>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</si>
  <si>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</si>
  <si>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</si>
  <si>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</si>
  <si>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</si>
  <si>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</si>
  <si>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</si>
  <si>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</si>
  <si>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</si>
  <si>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</si>
  <si>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</si>
  <si>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</si>
  <si>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</si>
  <si>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</si>
  <si>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</si>
  <si>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</si>
  <si>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</si>
  <si>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</si>
  <si>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</si>
  <si>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</si>
  <si>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</si>
  <si>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</si>
  <si>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</si>
  <si>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</si>
  <si>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</si>
  <si>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</si>
  <si>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</si>
  <si>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</si>
  <si>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</si>
  <si>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</si>
  <si>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</si>
  <si>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</si>
  <si>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</si>
  <si>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</si>
  <si>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</si>
  <si>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</si>
  <si>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</si>
  <si>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</si>
  <si>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</si>
  <si>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</si>
  <si>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</si>
  <si>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</si>
  <si>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</si>
  <si>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</si>
  <si>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</si>
  <si>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</si>
  <si>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</si>
  <si>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</si>
  <si>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</si>
  <si>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</si>
  <si>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</si>
  <si>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</si>
  <si>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</si>
  <si>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</si>
  <si>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</si>
  <si>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</si>
  <si>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</si>
  <si>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</si>
  <si>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</si>
  <si>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</si>
  <si>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</si>
  <si>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</si>
  <si>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</si>
  <si>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</si>
  <si>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</si>
  <si>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</si>
  <si>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</si>
  <si>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</si>
  <si>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</si>
  <si>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</si>
  <si>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</si>
  <si>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</si>
  <si>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</si>
  <si>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</si>
  <si>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</si>
  <si>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</si>
  <si>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</si>
  <si>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</si>
  <si>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</si>
  <si>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</si>
  <si>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</si>
  <si>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</si>
  <si>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</si>
  <si>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</si>
  <si>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</si>
  <si>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</si>
  <si>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</si>
  <si>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</si>
  <si>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</si>
  <si>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</si>
  <si>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</si>
  <si>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</si>
  <si>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</si>
  <si>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</si>
  <si>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</si>
  <si>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</si>
  <si>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</si>
  <si>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</si>
  <si>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</si>
  <si>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</si>
  <si>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</si>
  <si>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</si>
  <si>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</si>
  <si>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</si>
  <si>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</si>
  <si>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</si>
  <si>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</si>
  <si>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</si>
  <si>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</si>
  <si>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</si>
  <si>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</si>
  <si>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</si>
  <si>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</si>
  <si>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</si>
  <si>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</si>
  <si>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</si>
  <si>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</si>
  <si>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</si>
  <si>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</si>
  <si>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</si>
  <si>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</si>
  <si>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</si>
  <si>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</si>
  <si>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</si>
  <si>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</si>
  <si>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</si>
  <si>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</si>
  <si>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</si>
  <si>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</si>
  <si>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</si>
  <si>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</si>
  <si>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</si>
  <si>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</si>
  <si>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</si>
  <si>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</si>
  <si>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</si>
  <si>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</si>
  <si>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</si>
  <si>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</si>
  <si>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</si>
  <si>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</si>
  <si>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</si>
  <si>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</si>
  <si>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</si>
  <si>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</si>
  <si>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</si>
  <si>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</si>
  <si>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</si>
  <si>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</si>
  <si>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</si>
  <si>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</si>
  <si>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</si>
  <si>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</si>
  <si>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</si>
  <si>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</si>
  <si>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</si>
  <si>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</si>
  <si>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</si>
  <si>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</si>
  <si>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</si>
  <si>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</si>
  <si>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</si>
  <si>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</si>
  <si>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</si>
  <si>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</si>
  <si>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</si>
  <si>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</si>
  <si>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</si>
  <si>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</si>
  <si>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</si>
  <si>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</si>
  <si>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</si>
  <si>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</si>
  <si>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</si>
  <si>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</si>
  <si>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</si>
  <si>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</si>
  <si>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</si>
  <si>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</si>
  <si>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</si>
  <si>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</si>
  <si>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</si>
  <si>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</si>
  <si>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</si>
  <si>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</si>
  <si>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</si>
  <si>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</si>
  <si>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</si>
  <si>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</si>
  <si>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</si>
  <si>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</si>
  <si>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</si>
  <si>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</si>
  <si>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</si>
  <si>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</si>
  <si>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</si>
  <si>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</si>
  <si>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</si>
  <si>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</si>
  <si>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</si>
  <si>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</si>
  <si>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</si>
  <si>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</si>
  <si>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</si>
  <si>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</si>
  <si>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</si>
  <si>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</si>
  <si>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</si>
  <si>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</si>
  <si>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</si>
  <si>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</si>
  <si>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</si>
  <si>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</si>
  <si>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</si>
  <si>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</si>
  <si>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</si>
  <si>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</si>
  <si>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</si>
  <si>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</si>
  <si>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</si>
  <si>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</si>
  <si>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</si>
  <si>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</si>
  <si>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</si>
  <si>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</si>
  <si>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</si>
  <si>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</si>
  <si>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</si>
  <si>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</si>
  <si>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</si>
  <si>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</si>
  <si>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</si>
  <si>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</si>
  <si>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</si>
  <si>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</si>
  <si>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</si>
  <si>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</si>
  <si>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</si>
  <si>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</si>
  <si>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</si>
  <si>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</si>
  <si>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</si>
  <si>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</si>
  <si>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</si>
  <si>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</si>
  <si>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</si>
  <si>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</si>
  <si>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</si>
  <si>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</si>
  <si>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</si>
  <si>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</si>
  <si>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</si>
  <si>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</si>
  <si>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</si>
  <si>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</si>
  <si>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</si>
  <si>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</si>
  <si>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</si>
  <si>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</si>
  <si>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</si>
  <si>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</si>
  <si>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</si>
  <si>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</si>
  <si>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</si>
  <si>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</si>
  <si>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</si>
  <si>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</si>
  <si>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</si>
  <si>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</si>
  <si>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</si>
  <si>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</si>
  <si>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</si>
  <si>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</si>
  <si>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</si>
  <si>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</si>
  <si>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</si>
  <si>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</si>
  <si>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</si>
  <si>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</si>
  <si>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</si>
  <si>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</si>
  <si>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</si>
  <si>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</si>
  <si>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</si>
  <si>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</si>
  <si>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</si>
  <si>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</si>
  <si>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</si>
  <si>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</si>
  <si>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</si>
  <si>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</si>
  <si>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</si>
  <si>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</si>
  <si>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</si>
  <si>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</si>
  <si>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</si>
  <si>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</si>
  <si>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</si>
  <si>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</si>
  <si>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</si>
  <si>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</si>
  <si>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</si>
  <si>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</si>
  <si>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</si>
  <si>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</si>
  <si>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</si>
  <si>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</si>
  <si>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</si>
  <si>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</si>
  <si>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</si>
  <si>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</si>
  <si>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</si>
  <si>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</si>
  <si>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</si>
  <si>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</si>
  <si>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</si>
  <si>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</si>
  <si>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</si>
  <si>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</si>
  <si>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</si>
  <si>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</si>
  <si>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</si>
  <si>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</si>
  <si>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</si>
  <si>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</si>
  <si>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</si>
  <si>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</si>
  <si>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</si>
  <si>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</si>
  <si>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</si>
  <si>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</si>
  <si>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</si>
  <si>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</si>
  <si>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</si>
  <si>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</si>
  <si>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</si>
  <si>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</si>
  <si>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</si>
  <si>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</si>
  <si>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</si>
  <si>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</si>
  <si>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</si>
  <si>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</si>
  <si>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</si>
  <si>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</si>
  <si>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</si>
  <si>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</si>
  <si>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</si>
  <si>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</si>
  <si>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</si>
  <si>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</si>
  <si>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</si>
  <si>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</si>
  <si>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</si>
  <si>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</si>
  <si>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</si>
  <si>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</si>
  <si>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</si>
  <si>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</si>
  <si>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</si>
  <si>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</si>
  <si>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</si>
  <si>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</si>
  <si>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</si>
  <si>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</si>
  <si>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</si>
  <si>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</si>
  <si>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</si>
  <si>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</si>
  <si>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</si>
  <si>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</si>
  <si>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</si>
  <si>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</si>
  <si>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</si>
  <si>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</si>
  <si>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</si>
  <si>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</si>
  <si>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</si>
  <si>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</si>
  <si>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</si>
  <si>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</si>
  <si>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</si>
  <si>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</si>
  <si>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</si>
  <si>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</si>
  <si>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</si>
  <si>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</si>
  <si>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</si>
  <si>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</si>
  <si>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</si>
  <si>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</si>
  <si>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</si>
  <si>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</si>
  <si>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</si>
  <si>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</si>
  <si>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</si>
  <si>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</si>
  <si>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</si>
  <si>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</si>
  <si>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</si>
  <si>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</si>
  <si>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</si>
  <si>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</si>
  <si>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</si>
  <si>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</si>
  <si>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</si>
  <si>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</si>
  <si>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</si>
  <si>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</si>
  <si>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</si>
  <si>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</si>
  <si>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</si>
  <si>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</si>
  <si>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</si>
  <si>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</si>
  <si>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</si>
  <si>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</si>
  <si>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</si>
  <si>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</si>
  <si>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</si>
  <si>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</si>
  <si>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</si>
  <si>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</si>
  <si>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</si>
  <si>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</si>
  <si>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</si>
  <si>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</si>
  <si>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</si>
  <si>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</si>
  <si>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</si>
  <si>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</si>
  <si>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</si>
  <si>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</si>
  <si>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</si>
  <si>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</si>
  <si>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</si>
  <si>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</si>
  <si>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</si>
  <si>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</si>
  <si>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</si>
  <si>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</si>
  <si>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</si>
  <si>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</si>
  <si>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</si>
  <si>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</si>
  <si>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</si>
  <si>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</si>
  <si>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</si>
  <si>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</si>
  <si>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</si>
  <si>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</si>
  <si>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</si>
  <si>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</si>
  <si>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</si>
  <si>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</si>
  <si>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</si>
  <si>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</si>
  <si>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</si>
  <si>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</si>
  <si>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</si>
  <si>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</si>
  <si>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</si>
  <si>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</si>
  <si>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</si>
  <si>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</si>
  <si>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</si>
  <si>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</si>
  <si>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</si>
  <si>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</si>
  <si>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</si>
  <si>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</si>
  <si>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</si>
  <si>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</si>
  <si>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</si>
  <si>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</si>
  <si>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</si>
  <si>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</si>
  <si>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</si>
  <si>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</si>
  <si>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</si>
  <si>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</si>
  <si>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</si>
  <si>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</si>
  <si>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</si>
  <si>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</si>
  <si>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</si>
  <si>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</si>
  <si>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</si>
  <si>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</si>
  <si>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</si>
  <si>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</si>
  <si>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</si>
  <si>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</si>
  <si>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</si>
  <si>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</si>
  <si>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</si>
  <si>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</si>
  <si>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</si>
  <si>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</si>
  <si>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</si>
  <si>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</si>
  <si>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</si>
  <si>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</si>
  <si>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</si>
  <si>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</si>
  <si>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</si>
  <si>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</si>
  <si>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</si>
  <si>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</si>
  <si>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</si>
  <si>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</si>
  <si>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</si>
  <si>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</si>
  <si>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</si>
  <si>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</si>
  <si>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</si>
  <si>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</si>
  <si>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</si>
  <si>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</si>
  <si>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</si>
  <si>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</si>
  <si>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</si>
  <si>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</si>
  <si>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</si>
  <si>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</si>
  <si>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</si>
  <si>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</si>
  <si>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</si>
  <si>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</si>
  <si>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</si>
  <si>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</si>
  <si>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</si>
  <si>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</si>
  <si>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</si>
  <si>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</si>
  <si>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</si>
  <si>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</si>
  <si>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</si>
  <si>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</si>
  <si>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</si>
  <si>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</si>
  <si>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</si>
  <si>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</si>
  <si>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</si>
  <si>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</si>
  <si>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</si>
  <si>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</si>
  <si>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</si>
  <si>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</si>
  <si>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</si>
  <si>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</si>
  <si>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</si>
  <si>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</si>
  <si>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</si>
  <si>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</si>
  <si>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</si>
  <si>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</si>
  <si>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</si>
  <si>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</si>
  <si>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</si>
  <si>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</si>
  <si>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</si>
  <si>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</si>
  <si>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</si>
  <si>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</si>
  <si>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</si>
  <si>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</si>
  <si>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</si>
  <si>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</si>
  <si>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</si>
  <si>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</si>
  <si>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</si>
  <si>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</si>
  <si>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</si>
  <si>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</si>
  <si>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</si>
  <si>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</si>
  <si>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</si>
  <si>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</si>
  <si>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</si>
  <si>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</si>
  <si>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</si>
  <si>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</si>
  <si>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</si>
  <si>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</si>
  <si>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</si>
  <si>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</si>
  <si>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</si>
  <si>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</si>
  <si>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</si>
  <si>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</si>
  <si>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</si>
  <si>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</si>
  <si>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</si>
  <si>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</si>
  <si>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</si>
  <si>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</si>
  <si>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</si>
  <si>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</si>
  <si>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</si>
  <si>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</si>
  <si>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</si>
  <si>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</si>
  <si>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</si>
  <si>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</si>
  <si>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</si>
  <si>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</si>
  <si>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</si>
  <si>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</si>
  <si>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</si>
  <si>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</si>
  <si>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</si>
  <si>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</si>
  <si>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</si>
  <si>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</si>
  <si>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</si>
  <si>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</si>
  <si>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</si>
  <si>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</si>
  <si>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</si>
  <si>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</si>
  <si>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</si>
  <si>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</si>
  <si>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</si>
  <si>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</si>
  <si>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</si>
  <si>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</si>
  <si>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</si>
  <si>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</si>
  <si>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</si>
  <si>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</si>
  <si>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</si>
  <si>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</si>
  <si>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</si>
  <si>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</si>
  <si>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</si>
  <si>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</si>
  <si>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</si>
  <si>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</si>
  <si>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</si>
  <si>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</si>
  <si>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</si>
  <si>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</si>
  <si>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</si>
  <si>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</si>
  <si>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</si>
  <si>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</si>
  <si>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</si>
  <si>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</si>
  <si>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</si>
  <si>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</si>
  <si>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</si>
  <si>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</si>
  <si>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</si>
  <si>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</si>
  <si>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</si>
  <si>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</si>
  <si>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</si>
  <si>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</si>
  <si>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</si>
  <si>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</si>
  <si>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</si>
  <si>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</si>
  <si>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</si>
  <si>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</si>
  <si>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</si>
  <si>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</si>
  <si>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</si>
  <si>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</si>
  <si>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</si>
  <si>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</si>
  <si>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</si>
  <si>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</si>
  <si>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</si>
  <si>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</si>
  <si>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</si>
  <si>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</si>
  <si>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</si>
  <si>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</si>
  <si>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</si>
  <si>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</si>
  <si>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</si>
  <si>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</si>
  <si>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</si>
  <si>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</si>
  <si>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</si>
  <si>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</si>
  <si>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</si>
  <si>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</si>
  <si>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</si>
  <si>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</si>
  <si>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</si>
  <si>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</si>
  <si>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</si>
  <si>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</si>
  <si>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</si>
  <si>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</si>
  <si>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</si>
  <si>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</si>
  <si>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</si>
  <si>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</si>
  <si>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</si>
  <si>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</si>
  <si>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</si>
  <si>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</si>
  <si>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</si>
  <si>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</si>
  <si>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</si>
  <si>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</si>
  <si>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</si>
  <si>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</si>
  <si>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</si>
  <si>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</si>
  <si>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</si>
  <si>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</si>
  <si>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</si>
  <si>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</si>
  <si>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</si>
  <si>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</si>
  <si>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</si>
  <si>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</si>
  <si>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</si>
  <si>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</si>
  <si>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</si>
  <si>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</si>
  <si>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</si>
  <si>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</si>
  <si>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</si>
  <si>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</si>
  <si>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</si>
  <si>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</si>
  <si>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</si>
  <si>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</si>
  <si>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</si>
  <si>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</si>
  <si>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</si>
  <si>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</si>
  <si>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</si>
  <si>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</si>
  <si>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</si>
  <si>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</si>
  <si>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</si>
  <si>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</si>
  <si>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</si>
  <si>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</si>
  <si>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</si>
  <si>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</si>
  <si>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</si>
  <si>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</si>
  <si>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</si>
  <si>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</si>
  <si>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</si>
  <si>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</si>
  <si>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</si>
  <si>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</si>
  <si>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</si>
  <si>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</si>
  <si>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</si>
  <si>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</si>
  <si>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</si>
  <si>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</si>
  <si>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</si>
  <si>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</si>
  <si>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</si>
  <si>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</si>
  <si>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</si>
  <si>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</si>
  <si>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</si>
  <si>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</si>
  <si>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</si>
  <si>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</si>
  <si>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</si>
  <si>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</si>
  <si>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</si>
  <si>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</si>
  <si>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</si>
  <si>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</si>
  <si>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</si>
  <si>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</si>
  <si>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</si>
  <si>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</si>
  <si>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</si>
  <si>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</si>
  <si>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</si>
  <si>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</si>
  <si>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</si>
  <si>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</si>
  <si>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</si>
  <si>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</si>
  <si>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</si>
  <si>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</si>
  <si>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</si>
  <si>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</si>
  <si>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</si>
  <si>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</si>
  <si>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</si>
  <si>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</si>
  <si>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</si>
  <si>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</si>
  <si>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</si>
  <si>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</si>
  <si>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</si>
  <si>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</si>
  <si>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</si>
  <si>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</si>
  <si>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</si>
  <si>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</si>
  <si>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</si>
  <si>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</si>
  <si>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</si>
  <si>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</si>
  <si>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</si>
  <si>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</si>
  <si>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</si>
  <si>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</si>
  <si>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</si>
  <si>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</si>
  <si>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</si>
  <si>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</si>
  <si>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</si>
  <si>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</si>
  <si>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</si>
  <si>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</si>
  <si>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</si>
  <si>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</si>
  <si>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</si>
  <si>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</si>
  <si>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</si>
  <si>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</si>
  <si>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</si>
  <si>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</si>
  <si>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</si>
  <si>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</si>
  <si>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</si>
  <si>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</si>
  <si>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</si>
  <si>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</si>
  <si>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</si>
  <si>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</si>
  <si>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</si>
  <si>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</si>
  <si>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</si>
  <si>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</si>
  <si>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</si>
  <si>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</si>
  <si>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</si>
  <si>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</si>
  <si>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</si>
  <si>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</si>
  <si>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</si>
  <si>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</si>
  <si>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</si>
  <si>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</si>
  <si>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</si>
  <si>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</si>
  <si>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</si>
  <si>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</si>
  <si>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</si>
  <si>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</si>
  <si>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</si>
  <si>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</si>
  <si>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</si>
  <si>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</si>
  <si>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</si>
  <si>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</si>
  <si>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</si>
  <si>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</si>
  <si>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</si>
  <si>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</si>
  <si>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</si>
  <si>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</si>
  <si>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</si>
  <si>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</si>
  <si>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</si>
  <si>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</si>
  <si>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</si>
  <si>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</si>
  <si>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</si>
  <si>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</si>
  <si>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</si>
  <si>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</si>
  <si>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</si>
  <si>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</si>
  <si>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</si>
  <si>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</si>
  <si>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</si>
  <si>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</si>
  <si>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</si>
  <si>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</si>
  <si>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</si>
  <si>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</si>
  <si>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</si>
  <si>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</si>
  <si>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</si>
  <si>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</si>
  <si>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</si>
  <si>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</si>
  <si>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</si>
  <si>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</si>
  <si>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</si>
  <si>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</si>
  <si>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</si>
  <si>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</si>
  <si>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</si>
  <si>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</si>
  <si>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</si>
  <si>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</si>
  <si>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</si>
  <si>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</si>
  <si>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</si>
  <si>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</si>
  <si>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</si>
  <si>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</si>
  <si>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</si>
  <si>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</si>
  <si>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</si>
  <si>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</si>
  <si>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</si>
  <si>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</si>
  <si>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</si>
  <si>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</si>
  <si>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</si>
  <si>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</si>
  <si>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</si>
  <si>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</si>
  <si>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</si>
  <si>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</si>
  <si>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</si>
  <si>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</si>
  <si>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</si>
  <si>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</si>
  <si>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</si>
  <si>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</si>
  <si>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</si>
  <si>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</si>
  <si>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</si>
  <si>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</si>
  <si>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</si>
  <si>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</si>
  <si>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</si>
  <si>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</si>
  <si>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</si>
  <si>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</si>
  <si>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</si>
  <si>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</si>
  <si>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</si>
  <si>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</si>
  <si>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</si>
  <si>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</si>
  <si>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</si>
  <si>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</si>
  <si>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</si>
  <si>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</si>
  <si>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</si>
  <si>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</si>
  <si>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</si>
  <si>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</si>
  <si>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</si>
  <si>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</si>
  <si>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</si>
  <si>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</si>
  <si>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</si>
  <si>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</si>
  <si>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</si>
  <si>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</si>
  <si>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</si>
  <si>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</si>
  <si>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</si>
  <si>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</si>
  <si>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</si>
  <si>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</si>
  <si>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</si>
  <si>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</si>
  <si>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</si>
  <si>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</si>
  <si>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</si>
  <si>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</si>
  <si>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</si>
  <si>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</si>
  <si>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</si>
  <si>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</si>
  <si>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</si>
  <si>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</si>
  <si>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</si>
  <si>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</si>
  <si>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</si>
  <si>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</si>
  <si>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</si>
  <si>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</si>
  <si>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</si>
  <si>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</si>
  <si>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</si>
  <si>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</si>
  <si>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</si>
  <si>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</si>
  <si>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</si>
  <si>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</si>
  <si>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</si>
  <si>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</si>
  <si>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</si>
  <si>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</si>
  <si>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</si>
  <si>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</si>
  <si>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</si>
  <si>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</si>
  <si>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</si>
  <si>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</si>
  <si>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</si>
  <si>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</si>
  <si>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</si>
  <si>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</si>
  <si>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</si>
  <si>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</si>
  <si>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</si>
  <si>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</si>
  <si>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</si>
  <si>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</si>
  <si>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</si>
  <si>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</si>
  <si>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</si>
  <si>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</si>
  <si>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</si>
  <si>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</si>
  <si>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</si>
  <si>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</si>
  <si>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</si>
  <si>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</si>
  <si>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</si>
  <si>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</si>
  <si>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</si>
  <si>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</si>
  <si>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</si>
  <si>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</si>
  <si>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</si>
  <si>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</si>
  <si>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</si>
  <si>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</si>
  <si>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</si>
  <si>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</si>
  <si>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</si>
  <si>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</si>
  <si>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</si>
  <si>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</si>
  <si>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</si>
  <si>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</si>
  <si>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</si>
  <si>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</si>
  <si>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</si>
  <si>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</si>
  <si>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</si>
  <si>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</si>
  <si>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</si>
  <si>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</si>
  <si>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</si>
  <si>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</si>
  <si>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</si>
  <si>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</si>
  <si>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</si>
  <si>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</si>
  <si>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</si>
  <si>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</si>
  <si>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</si>
  <si>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</si>
  <si>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</si>
  <si>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</si>
  <si>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</si>
  <si>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</si>
  <si>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</si>
  <si>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</si>
  <si>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</si>
  <si>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</si>
  <si>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</si>
  <si>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</si>
  <si>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</si>
  <si>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</si>
  <si>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</si>
  <si>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</si>
  <si>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</si>
  <si>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</si>
  <si>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</si>
  <si>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</si>
  <si>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</si>
  <si>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</si>
  <si>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</si>
  <si>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</si>
  <si>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</si>
  <si>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</si>
  <si>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</si>
  <si>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</si>
  <si>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</si>
  <si>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</si>
  <si>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</si>
  <si>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</si>
  <si>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</si>
  <si>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</si>
  <si>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</si>
  <si>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</si>
  <si>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</si>
  <si>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</si>
  <si>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</si>
  <si>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</si>
  <si>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</si>
  <si>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</si>
  <si>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</si>
  <si>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</si>
  <si>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</si>
  <si>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</si>
  <si>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</si>
  <si>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</si>
  <si>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</si>
  <si>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</si>
  <si>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</si>
  <si>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</si>
  <si>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</si>
  <si>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</si>
  <si>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</si>
  <si>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</si>
  <si>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</si>
  <si>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</si>
  <si>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</si>
  <si>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</si>
  <si>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</si>
  <si>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</si>
  <si>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</si>
  <si>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</si>
  <si>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</si>
  <si>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</si>
  <si>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</si>
  <si>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</si>
  <si>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</si>
  <si>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</si>
  <si>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</si>
  <si>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</si>
  <si>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</si>
  <si>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</si>
  <si>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</si>
  <si>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</si>
  <si>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</si>
  <si>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</si>
  <si>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</si>
  <si>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</si>
  <si>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</si>
  <si>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</si>
  <si>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</si>
  <si>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</si>
  <si>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</si>
  <si>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</si>
  <si>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</si>
  <si>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</si>
  <si>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</si>
  <si>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</si>
  <si>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</si>
  <si>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</si>
  <si>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</si>
  <si>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</si>
  <si>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</si>
  <si>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</si>
  <si>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</si>
  <si>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</si>
  <si>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</si>
  <si>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</si>
  <si>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</si>
  <si>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</si>
  <si>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</si>
  <si>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</si>
  <si>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</si>
  <si>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</si>
  <si>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</si>
  <si>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</si>
  <si>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</si>
  <si>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</si>
  <si>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</si>
  <si>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</si>
  <si>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</si>
  <si>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</si>
  <si>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</si>
  <si>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</si>
  <si>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</si>
  <si>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</si>
  <si>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</si>
  <si>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</si>
  <si>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</si>
  <si>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</si>
  <si>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</si>
  <si>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</si>
  <si>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</si>
  <si>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</si>
  <si>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</si>
  <si>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</si>
  <si>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</si>
  <si>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</si>
  <si>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</si>
  <si>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</si>
  <si>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</si>
  <si>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</si>
  <si>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</si>
  <si>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</si>
  <si>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</si>
  <si>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</si>
  <si>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</si>
  <si>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</si>
  <si>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</si>
  <si>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</si>
  <si>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</si>
  <si>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</si>
  <si>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</si>
  <si>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</si>
  <si>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</si>
  <si>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</si>
  <si>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</si>
  <si>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</si>
  <si>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</si>
  <si>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</si>
  <si>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</si>
  <si>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</si>
  <si>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</si>
  <si>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</si>
  <si>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</si>
  <si>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</si>
  <si>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</si>
  <si>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</si>
  <si>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</si>
  <si>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</si>
  <si>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</si>
  <si>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</si>
  <si>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</si>
  <si>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</si>
  <si>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</si>
  <si>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</si>
  <si>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</si>
  <si>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</si>
  <si>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</si>
  <si>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</si>
  <si>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</si>
  <si>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</si>
  <si>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</si>
  <si>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</si>
  <si>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</si>
  <si>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</si>
  <si>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</si>
  <si>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</si>
  <si>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</si>
  <si>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</si>
  <si>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</si>
  <si>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</si>
  <si>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</si>
  <si>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</si>
  <si>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</si>
  <si>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</si>
  <si>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</si>
  <si>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</si>
  <si>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</si>
  <si>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</si>
  <si>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</si>
  <si>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</si>
  <si>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</si>
  <si>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</si>
  <si>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</si>
  <si>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</si>
  <si>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</si>
  <si>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</si>
  <si>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</si>
  <si>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</si>
  <si>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</si>
  <si>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</si>
  <si>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</si>
  <si>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</si>
  <si>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</si>
  <si>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</si>
  <si>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</si>
  <si>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</si>
  <si>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</si>
  <si>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</si>
  <si>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</si>
  <si>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</si>
  <si>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</si>
  <si>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</si>
  <si>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</si>
  <si>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</si>
  <si>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</si>
  <si>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</si>
  <si>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</si>
  <si>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</si>
  <si>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</si>
  <si>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</si>
  <si>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</si>
  <si>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</si>
  <si>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</si>
  <si>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</si>
  <si>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</si>
  <si>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</si>
  <si>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</si>
  <si>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</si>
  <si>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</si>
  <si>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</si>
  <si>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</si>
  <si>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</si>
  <si>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</si>
  <si>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</si>
  <si>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</si>
  <si>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</si>
  <si>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</si>
  <si>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</si>
  <si>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</si>
  <si>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</si>
  <si>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</si>
  <si>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</si>
  <si>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</si>
  <si>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</si>
  <si>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</si>
  <si>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</si>
  <si>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</si>
  <si>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</si>
  <si>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</si>
  <si>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</si>
  <si>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</si>
  <si>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</si>
  <si>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</si>
  <si>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</si>
  <si>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</si>
  <si>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</si>
  <si>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</si>
  <si>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</si>
  <si>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</si>
  <si>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</si>
  <si>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</si>
  <si>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</si>
  <si>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</si>
  <si>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</si>
  <si>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</si>
  <si>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</si>
  <si>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</si>
  <si>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</si>
  <si>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</si>
  <si>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</si>
  <si>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</si>
  <si>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</si>
  <si>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</si>
  <si>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</si>
  <si>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</si>
  <si>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</si>
  <si>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</si>
  <si>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</si>
  <si>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</si>
  <si>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</si>
  <si>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</si>
  <si>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</si>
  <si>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</si>
  <si>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</si>
  <si>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</si>
  <si>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</si>
  <si>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</si>
  <si>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</si>
  <si>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</si>
  <si>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</si>
  <si>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</si>
  <si>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</si>
  <si>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</si>
  <si>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</si>
  <si>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</si>
  <si>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</si>
  <si>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</si>
  <si>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</si>
  <si>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</si>
  <si>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</si>
  <si>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</si>
  <si>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</si>
  <si>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</si>
  <si>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</si>
  <si>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</si>
  <si>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</si>
  <si>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</si>
  <si>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</si>
  <si>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</si>
  <si>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</si>
  <si>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</si>
  <si>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</si>
  <si>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</si>
  <si>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</si>
  <si>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</si>
  <si>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</si>
  <si>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</si>
  <si>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</si>
  <si>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</si>
  <si>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</si>
  <si>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</si>
  <si>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</si>
  <si>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</si>
  <si>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</si>
  <si>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</si>
  <si>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</si>
  <si>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</si>
  <si>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</si>
  <si>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</si>
  <si>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</si>
  <si>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</si>
  <si>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</si>
  <si>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</si>
  <si>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</si>
  <si>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</si>
  <si>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</si>
  <si>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</si>
  <si>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</si>
  <si>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</si>
  <si>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</si>
  <si>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</si>
  <si>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</si>
  <si>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</si>
  <si>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</si>
  <si>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</si>
  <si>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</si>
  <si>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</si>
  <si>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</si>
  <si>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</si>
  <si>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</si>
  <si>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</si>
  <si>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</si>
  <si>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</si>
  <si>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</si>
  <si>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</si>
  <si>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</si>
  <si>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</si>
  <si>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</si>
  <si>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</si>
  <si>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</si>
  <si>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</si>
  <si>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</si>
  <si>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</si>
  <si>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</si>
  <si>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</si>
  <si>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</si>
  <si>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</si>
  <si>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</si>
  <si>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</si>
  <si>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</si>
  <si>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</si>
  <si>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</si>
  <si>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</si>
  <si>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</si>
  <si>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</si>
  <si>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</si>
  <si>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</si>
  <si>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</si>
  <si>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</si>
  <si>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</si>
  <si>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</si>
  <si>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</si>
  <si>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</si>
  <si>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</si>
  <si>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</si>
  <si>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</si>
  <si>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</si>
  <si>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</si>
  <si>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</si>
  <si>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</si>
  <si>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</si>
  <si>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</si>
  <si>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</si>
  <si>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</si>
  <si>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</si>
  <si>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</si>
  <si>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</si>
  <si>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</si>
  <si>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</si>
  <si>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</si>
  <si>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</si>
  <si>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</si>
  <si>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</si>
  <si>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</si>
  <si>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</si>
  <si>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</si>
  <si>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</si>
  <si>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</si>
  <si>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</si>
  <si>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</si>
  <si>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</si>
  <si>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</si>
  <si>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</si>
  <si>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</si>
  <si>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</si>
  <si>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</si>
  <si>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</si>
  <si>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</si>
  <si>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</si>
  <si>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</si>
  <si>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</si>
  <si>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</si>
  <si>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</si>
  <si>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</si>
  <si>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</si>
  <si>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</si>
  <si>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</si>
  <si>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</si>
  <si>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</si>
  <si>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</si>
  <si>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</si>
  <si>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</si>
  <si>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</si>
  <si>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</si>
  <si>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</si>
  <si>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</si>
  <si>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</si>
  <si>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</si>
  <si>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</si>
  <si>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</si>
  <si>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</si>
  <si>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</si>
  <si>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</si>
  <si>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</si>
  <si>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</si>
  <si>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</si>
  <si>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</si>
  <si>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</si>
  <si>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</si>
  <si>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</si>
  <si>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</si>
  <si>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</si>
  <si>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</si>
  <si>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</si>
  <si>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</si>
  <si>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</si>
  <si>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</si>
  <si>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</si>
  <si>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</si>
  <si>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</si>
  <si>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</si>
  <si>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</si>
  <si>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</si>
  <si>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</si>
  <si>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</si>
  <si>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</si>
  <si>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</si>
  <si>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</si>
  <si>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</si>
  <si>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</si>
  <si>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</si>
  <si>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</si>
  <si>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</si>
  <si>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</si>
  <si>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</si>
  <si>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</si>
  <si>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</si>
  <si>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</si>
  <si>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</si>
  <si>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</si>
  <si>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</si>
  <si>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</si>
  <si>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</si>
  <si>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</si>
  <si>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</si>
  <si>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</si>
  <si>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</si>
  <si>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</si>
  <si>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</si>
  <si>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</si>
  <si>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</si>
  <si>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</si>
  <si>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</si>
  <si>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</si>
  <si>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</si>
  <si>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</si>
  <si>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</si>
  <si>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</si>
  <si>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</si>
  <si>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</si>
  <si>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</si>
  <si>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</si>
  <si>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</si>
  <si>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</si>
  <si>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</si>
  <si>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</si>
  <si>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</si>
  <si>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</si>
  <si>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</si>
  <si>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</si>
  <si>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</si>
  <si>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</si>
  <si>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</si>
  <si>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</si>
  <si>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</si>
  <si>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</si>
  <si>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</si>
  <si>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</si>
  <si>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</si>
  <si>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</si>
  <si>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</si>
  <si>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</si>
  <si>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</si>
  <si>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</si>
  <si>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</si>
  <si>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</si>
  <si>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</si>
  <si>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</si>
  <si>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</si>
  <si>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</si>
  <si>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</si>
  <si>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</si>
  <si>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</si>
  <si>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</si>
  <si>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</si>
  <si>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</si>
  <si>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</si>
  <si>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</si>
  <si>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</si>
  <si>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</si>
  <si>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</si>
  <si>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</si>
  <si>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</si>
  <si>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</si>
  <si>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</si>
  <si>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</si>
  <si>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</si>
  <si>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</si>
  <si>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</si>
  <si>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</si>
  <si>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</si>
  <si>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</si>
  <si>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</si>
  <si>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</si>
  <si>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</si>
  <si>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</si>
  <si>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</si>
  <si>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</si>
  <si>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</si>
  <si>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</si>
  <si>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</si>
  <si>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</si>
  <si>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</si>
  <si>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</si>
  <si>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</si>
  <si>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</si>
  <si>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</si>
  <si>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</si>
  <si>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</si>
  <si>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</si>
  <si>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</si>
  <si>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</si>
  <si>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</si>
  <si>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</si>
  <si>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</si>
  <si>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</si>
  <si>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</si>
  <si>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</si>
  <si>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</si>
  <si>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</si>
  <si>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</si>
  <si>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</si>
  <si>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</si>
  <si>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</si>
  <si>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</si>
  <si>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</si>
  <si>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</si>
  <si>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</si>
  <si>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</si>
  <si>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</si>
  <si>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</si>
  <si>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</si>
  <si>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</si>
  <si>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</si>
  <si>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</si>
  <si>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</si>
  <si>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</si>
  <si>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</si>
  <si>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</si>
  <si>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</si>
  <si>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</si>
  <si>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</si>
  <si>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</si>
  <si>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</si>
  <si>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</si>
  <si>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</si>
  <si>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</si>
  <si>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</si>
  <si>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</si>
  <si>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</si>
  <si>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</si>
  <si>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</si>
  <si>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</si>
  <si>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</si>
  <si>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</si>
  <si>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</si>
  <si>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</si>
  <si>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</si>
  <si>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</si>
  <si>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</si>
  <si>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</si>
  <si>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</si>
  <si>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</si>
  <si>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</si>
  <si>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</si>
  <si>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</si>
  <si>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</si>
  <si>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</si>
  <si>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</si>
  <si>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</si>
  <si>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</si>
  <si>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</si>
  <si>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</si>
  <si>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</si>
  <si>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</si>
  <si>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</si>
  <si>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</si>
  <si>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</si>
  <si>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</si>
  <si>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</si>
  <si>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</si>
  <si>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</si>
  <si>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</si>
  <si>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</si>
  <si>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</si>
  <si>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</si>
  <si>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</si>
  <si>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</si>
  <si>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</si>
  <si>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</si>
  <si>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</si>
  <si>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</si>
  <si>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</si>
  <si>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</si>
  <si>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</si>
  <si>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</si>
  <si>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</si>
  <si>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</si>
  <si>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</si>
  <si>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</si>
  <si>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</si>
  <si>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</si>
  <si>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</si>
  <si>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</si>
  <si>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</si>
  <si>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</si>
  <si>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</si>
  <si>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</si>
  <si>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</si>
  <si>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</si>
  <si>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</si>
  <si>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</si>
  <si>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</si>
  <si>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</si>
  <si>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</si>
  <si>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</si>
  <si>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</si>
  <si>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</si>
  <si>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</si>
  <si>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</si>
  <si>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</si>
  <si>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</si>
  <si>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</si>
  <si>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</si>
  <si>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</si>
  <si>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</si>
  <si>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</si>
  <si>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</si>
  <si>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</si>
  <si>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</si>
  <si>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</si>
  <si>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</si>
  <si>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</si>
  <si>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</si>
  <si>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</si>
  <si>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</si>
  <si>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</si>
  <si>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</si>
  <si>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</si>
  <si>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</si>
  <si>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</si>
  <si>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</si>
  <si>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</si>
  <si>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</si>
  <si>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</si>
  <si>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</si>
  <si>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</si>
  <si>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</si>
  <si>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</si>
  <si>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</si>
  <si>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</si>
  <si>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</si>
  <si>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</si>
  <si>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</si>
  <si>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</si>
  <si>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</si>
  <si>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</si>
  <si>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</si>
  <si>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</si>
  <si>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</si>
  <si>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</si>
  <si>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</si>
  <si>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</si>
  <si>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</si>
  <si>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</si>
  <si>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</si>
  <si>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</si>
  <si>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</si>
  <si>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</si>
  <si>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</si>
  <si>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</si>
  <si>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</si>
  <si>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</si>
  <si>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</si>
  <si>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</si>
  <si>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</si>
  <si>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</si>
  <si>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</si>
  <si>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</si>
  <si>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</si>
  <si>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</si>
  <si>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</si>
  <si>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</si>
  <si>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</si>
  <si>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</si>
  <si>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</si>
  <si>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</si>
  <si>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</si>
  <si>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</si>
  <si>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</si>
  <si>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</si>
  <si>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</si>
  <si>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</si>
  <si>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</si>
  <si>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</si>
  <si>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</si>
  <si>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</si>
  <si>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</si>
  <si>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</si>
  <si>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</si>
  <si>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</si>
  <si>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</si>
  <si>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</si>
  <si>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</si>
  <si>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</si>
  <si>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</si>
  <si>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</si>
  <si>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</si>
  <si>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</si>
  <si>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</si>
  <si>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</si>
  <si>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</si>
  <si>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</si>
  <si>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</si>
  <si>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</si>
  <si>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</si>
  <si>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</si>
  <si>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</si>
  <si>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</si>
  <si>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</si>
  <si>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</si>
  <si>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</si>
  <si>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</si>
  <si>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</si>
  <si>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</si>
  <si>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</si>
  <si>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</si>
  <si>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</si>
  <si>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</si>
  <si>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</si>
  <si>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</si>
  <si>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</si>
  <si>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</si>
  <si>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</si>
  <si>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</si>
  <si>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</si>
  <si>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</si>
  <si>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</si>
  <si>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</si>
  <si>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</si>
  <si>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</si>
  <si>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</si>
  <si>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</si>
  <si>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</si>
  <si>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</si>
  <si>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</si>
  <si>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</si>
  <si>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</si>
  <si>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</si>
  <si>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</si>
  <si>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</si>
  <si>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</si>
  <si>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</si>
  <si>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</si>
  <si>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</si>
  <si>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</si>
  <si>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</si>
  <si>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</si>
  <si>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</si>
  <si>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</si>
  <si>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</si>
  <si>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</si>
  <si>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</si>
  <si>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</si>
  <si>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</si>
  <si>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</si>
  <si>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</si>
  <si>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</si>
  <si>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</si>
  <si>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</si>
  <si>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</si>
  <si>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</si>
  <si>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</si>
  <si>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</si>
  <si>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</si>
  <si>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</si>
  <si>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</si>
  <si>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</si>
  <si>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</si>
  <si>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</si>
  <si>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</si>
  <si>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</si>
  <si>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</si>
  <si>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</si>
  <si>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</si>
  <si>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</si>
  <si>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</si>
  <si>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</si>
  <si>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</si>
  <si>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</si>
  <si>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</si>
  <si>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</si>
  <si>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</si>
  <si>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</si>
  <si>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</si>
  <si>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</si>
  <si>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</si>
  <si>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</si>
  <si>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</si>
  <si>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</si>
  <si>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</si>
  <si>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</si>
  <si>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</si>
  <si>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</si>
  <si>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</si>
  <si>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</si>
  <si>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</si>
  <si>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</si>
  <si>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</si>
  <si>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</si>
  <si>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</si>
  <si>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</si>
  <si>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</si>
  <si>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</si>
  <si>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</si>
  <si>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</si>
  <si>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</si>
  <si>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</si>
  <si>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</si>
  <si>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</si>
  <si>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</si>
  <si>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</si>
  <si>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</si>
  <si>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</si>
  <si>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</si>
  <si>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</si>
  <si>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</si>
  <si>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</si>
  <si>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</si>
  <si>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</si>
  <si>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</si>
  <si>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</si>
  <si>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</si>
  <si>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</si>
  <si>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</si>
  <si>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</si>
  <si>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</si>
  <si>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</si>
  <si>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</si>
  <si>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</si>
  <si>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</si>
  <si>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</si>
  <si>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</si>
  <si>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</si>
  <si>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</si>
  <si>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</si>
  <si>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</si>
  <si>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</si>
  <si>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</si>
  <si>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</si>
  <si>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</si>
  <si>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</si>
  <si>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</si>
  <si>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</si>
  <si>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</si>
  <si>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</si>
  <si>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</si>
  <si>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</si>
  <si>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</si>
  <si>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</si>
  <si>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</si>
  <si>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</si>
  <si>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</si>
  <si>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</si>
  <si>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</si>
  <si>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</si>
  <si>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</si>
  <si>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</si>
  <si>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</si>
  <si>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</si>
  <si>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</si>
  <si>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</si>
  <si>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</si>
  <si>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</si>
  <si>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</si>
  <si>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</si>
  <si>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</si>
  <si>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</si>
  <si>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</si>
  <si>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</si>
  <si>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</si>
  <si>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</si>
  <si>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</si>
  <si>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</si>
  <si>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</si>
  <si>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</si>
  <si>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</si>
  <si>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</si>
  <si>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</si>
  <si>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</si>
  <si>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</si>
  <si>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</si>
  <si>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</si>
  <si>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</si>
  <si>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</si>
  <si>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</si>
  <si>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</si>
  <si>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</si>
  <si>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</si>
  <si>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</si>
  <si>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</si>
  <si>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</si>
  <si>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</si>
  <si>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</si>
  <si>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</si>
  <si>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</si>
  <si>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</si>
  <si>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</si>
  <si>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</si>
  <si>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</si>
  <si>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</si>
  <si>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</si>
  <si>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</si>
  <si>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</si>
  <si>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</si>
  <si>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</si>
  <si>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</si>
  <si>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</si>
  <si>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</si>
  <si>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</si>
  <si>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</si>
  <si>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</si>
  <si>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</si>
  <si>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</si>
  <si>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</si>
  <si>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</si>
  <si>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</si>
  <si>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</si>
  <si>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</si>
  <si>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</si>
  <si>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</si>
  <si>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</si>
  <si>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</si>
  <si>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</si>
  <si>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</si>
  <si>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</si>
  <si>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</si>
  <si>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</si>
  <si>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</si>
  <si>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</si>
  <si>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</si>
  <si>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</si>
  <si>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</si>
  <si>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</si>
  <si>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</si>
  <si>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</si>
  <si>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</si>
  <si>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</si>
  <si>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</si>
  <si>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</si>
  <si>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</si>
  <si>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</si>
  <si>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</si>
  <si>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</si>
  <si>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</si>
  <si>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</si>
  <si>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</si>
  <si>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</si>
  <si>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</si>
  <si>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</si>
  <si>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</si>
  <si>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</si>
  <si>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</si>
  <si>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</si>
  <si>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</si>
  <si>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</si>
  <si>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</si>
  <si>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</si>
  <si>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</si>
  <si>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</si>
  <si>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</si>
  <si>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</si>
  <si>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</si>
  <si>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</si>
  <si>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</si>
  <si>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</si>
  <si>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</si>
  <si>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</si>
  <si>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</si>
  <si>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</si>
  <si>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</si>
  <si>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</si>
  <si>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</si>
  <si>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</si>
  <si>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</si>
  <si>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</si>
  <si>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</si>
  <si>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</si>
  <si>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</si>
  <si>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</si>
  <si>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</si>
  <si>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</si>
  <si>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</si>
  <si>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</si>
  <si>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</si>
  <si>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</si>
  <si>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</si>
  <si>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</si>
  <si>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</si>
  <si>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</si>
  <si>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</si>
  <si>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</si>
  <si>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</si>
  <si>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</si>
  <si>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</si>
  <si>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</si>
  <si>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</si>
  <si>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</si>
  <si>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</si>
  <si>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</si>
  <si>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</si>
  <si>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</si>
  <si>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</si>
  <si>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</si>
  <si>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</si>
  <si>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</si>
  <si>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</si>
  <si>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</si>
  <si>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</si>
  <si>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</si>
  <si>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</si>
  <si>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</si>
  <si>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</si>
  <si>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</si>
  <si>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</si>
  <si>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</si>
  <si>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</si>
  <si>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</si>
  <si>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</si>
  <si>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</si>
  <si>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</si>
  <si>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</si>
  <si>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</si>
  <si>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</si>
  <si>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</si>
  <si>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</si>
  <si>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</si>
  <si>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</si>
  <si>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</si>
  <si>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</si>
  <si>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</si>
  <si>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</si>
  <si>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</si>
  <si>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</si>
  <si>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</si>
  <si>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</si>
  <si>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</si>
  <si>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</si>
  <si>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</si>
  <si>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</si>
  <si>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</si>
  <si>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</si>
  <si>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</si>
  <si>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</si>
  <si>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</si>
  <si>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</si>
  <si>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</si>
  <si>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</si>
  <si>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</si>
  <si>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</si>
  <si>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</si>
  <si>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</si>
  <si>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</si>
  <si>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</si>
  <si>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</si>
  <si>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</si>
  <si>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</si>
  <si>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</si>
  <si>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</si>
  <si>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</si>
  <si>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</si>
  <si>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</si>
  <si>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</si>
  <si>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</si>
  <si>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</si>
  <si>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</si>
  <si>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</si>
  <si>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</si>
  <si>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</si>
  <si>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</si>
  <si>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</si>
  <si>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</si>
  <si>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</si>
  <si>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</si>
  <si>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</si>
  <si>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</si>
  <si>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</si>
  <si>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</si>
  <si>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</si>
  <si>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</si>
  <si>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</si>
  <si>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</si>
  <si>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</si>
  <si>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</si>
  <si>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</si>
  <si>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</si>
  <si>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</si>
  <si>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</si>
  <si>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</si>
  <si>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</si>
  <si>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</si>
  <si>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</si>
  <si>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</si>
  <si>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</si>
  <si>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</si>
  <si>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</si>
  <si>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</si>
  <si>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</si>
  <si>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</si>
  <si>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</si>
  <si>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</si>
  <si>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</si>
  <si>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</si>
  <si>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</si>
  <si>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</si>
  <si>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</si>
  <si>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</si>
  <si>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</si>
  <si>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</si>
  <si>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</si>
  <si>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</si>
  <si>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</si>
  <si>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</si>
  <si>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</si>
  <si>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</si>
  <si>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</si>
  <si>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</si>
  <si>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</si>
  <si>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</si>
  <si>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</si>
  <si>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</si>
  <si>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</si>
  <si>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</si>
  <si>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</si>
  <si>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</si>
  <si>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</si>
  <si>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</si>
  <si>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</si>
  <si>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</si>
  <si>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</si>
  <si>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</si>
  <si>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</si>
  <si>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</si>
  <si>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</si>
  <si>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</si>
  <si>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</si>
  <si>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</si>
  <si>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</si>
  <si>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</si>
  <si>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</si>
  <si>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</si>
  <si>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</si>
  <si>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</si>
  <si>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</si>
  <si>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</si>
  <si>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</si>
  <si>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</si>
  <si>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</si>
  <si>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</si>
  <si>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</si>
  <si>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</si>
  <si>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</si>
  <si>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</si>
  <si>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</si>
  <si>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</si>
  <si>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</si>
  <si>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</si>
  <si>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</si>
  <si>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</si>
  <si>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</si>
  <si>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</si>
  <si>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</si>
  <si>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</si>
  <si>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</si>
  <si>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</si>
  <si>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</si>
  <si>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</si>
  <si>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</si>
  <si>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</si>
  <si>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</si>
  <si>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</si>
  <si>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</si>
  <si>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</si>
  <si>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</si>
  <si>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</si>
  <si>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</si>
  <si>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</si>
  <si>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</si>
  <si>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</si>
  <si>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</si>
  <si>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</si>
  <si>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</si>
  <si>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</si>
  <si>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</si>
  <si>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</si>
  <si>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</si>
  <si>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</si>
  <si>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</si>
  <si>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</si>
  <si>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</si>
  <si>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</si>
  <si>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</si>
  <si>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</si>
  <si>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</si>
  <si>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</si>
  <si>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</si>
  <si>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</si>
  <si>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</si>
  <si>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</si>
  <si>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</si>
  <si>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</si>
  <si>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</si>
  <si>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</si>
  <si>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</si>
  <si>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</si>
  <si>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</si>
  <si>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</si>
  <si>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</si>
  <si>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</si>
  <si>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</si>
  <si>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</si>
  <si>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</si>
  <si>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</si>
  <si>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</si>
  <si>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</si>
  <si>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</si>
  <si>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</si>
  <si>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</si>
  <si>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</si>
  <si>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</si>
  <si>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</si>
  <si>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</si>
  <si>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</si>
  <si>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</si>
  <si>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</si>
  <si>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</si>
  <si>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</si>
  <si>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</si>
  <si>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</si>
  <si>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</si>
  <si>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</si>
  <si>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</si>
  <si>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</si>
  <si>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</si>
  <si>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</si>
  <si>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</si>
  <si>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</si>
  <si>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</si>
  <si>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</si>
  <si>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</si>
  <si>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</si>
  <si>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</si>
  <si>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</si>
  <si>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</si>
  <si>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</si>
  <si>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</si>
  <si>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</si>
  <si>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</si>
  <si>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</si>
  <si>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</si>
  <si>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</si>
  <si>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</si>
  <si>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</si>
  <si>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</si>
  <si>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</si>
  <si>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</si>
  <si>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</si>
  <si>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</si>
  <si>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</si>
  <si>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</si>
  <si>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</si>
  <si>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</si>
  <si>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</si>
  <si>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</si>
  <si>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</si>
  <si>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</si>
  <si>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</si>
  <si>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</si>
  <si>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</si>
  <si>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</si>
  <si>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</si>
  <si>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</si>
  <si>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</si>
  <si>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</si>
  <si>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</si>
  <si>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</si>
  <si>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</si>
  <si>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</si>
  <si>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</si>
  <si>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</si>
  <si>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</si>
  <si>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</si>
  <si>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</si>
  <si>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</si>
  <si>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</si>
  <si>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</si>
  <si>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</si>
  <si>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</si>
  <si>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</si>
  <si>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</si>
  <si>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</si>
  <si>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</si>
  <si>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</si>
  <si>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</si>
  <si>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</si>
  <si>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</si>
  <si>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</si>
  <si>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</si>
  <si>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</si>
  <si>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</si>
  <si>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</si>
  <si>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</si>
  <si>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</si>
  <si>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</si>
  <si>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</si>
  <si>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</si>
  <si>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</si>
  <si>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</si>
  <si>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</si>
  <si>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</si>
  <si>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</si>
  <si>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</si>
  <si>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</si>
  <si>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</si>
  <si>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</si>
  <si>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</si>
  <si>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</si>
  <si>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</si>
  <si>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</si>
  <si>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</si>
  <si>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</si>
  <si>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</si>
  <si>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</si>
  <si>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</si>
  <si>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</si>
  <si>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</si>
  <si>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</si>
  <si>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</si>
  <si>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</si>
  <si>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</si>
  <si>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</si>
  <si>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</si>
  <si>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</si>
  <si>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</si>
  <si>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</si>
  <si>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</si>
  <si>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</si>
  <si>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</si>
  <si>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</si>
  <si>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</si>
  <si>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</si>
  <si>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</si>
  <si>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</si>
  <si>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</si>
  <si>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</si>
  <si>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</si>
  <si>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</si>
  <si>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</si>
  <si>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</si>
  <si>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</si>
  <si>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</si>
  <si>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</si>
  <si>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</si>
  <si>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</si>
  <si>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</si>
  <si>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</si>
  <si>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</si>
  <si>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</si>
  <si>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</si>
  <si>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</si>
  <si>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</si>
  <si>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</si>
  <si>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</si>
  <si>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</si>
  <si>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</si>
  <si>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</si>
  <si>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</si>
  <si>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</si>
  <si>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</si>
  <si>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</si>
  <si>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</si>
  <si>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</si>
  <si>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</si>
  <si>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</si>
  <si>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</si>
  <si>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</si>
  <si>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</si>
  <si>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</si>
  <si>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</si>
  <si>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</si>
  <si>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</si>
  <si>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</si>
  <si>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</si>
  <si>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</si>
  <si>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</si>
  <si>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</si>
  <si>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</si>
  <si>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</si>
  <si>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</si>
  <si>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</si>
  <si>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</si>
  <si>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</si>
  <si>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</si>
  <si>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</si>
  <si>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</si>
  <si>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</si>
  <si>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</si>
  <si>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</si>
  <si>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</si>
  <si>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</si>
  <si>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</si>
  <si>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</si>
  <si>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</si>
  <si>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</si>
  <si>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</si>
  <si>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</si>
  <si>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</si>
  <si>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</si>
  <si>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</si>
  <si>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</si>
  <si>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</si>
  <si>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</si>
  <si>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</si>
  <si>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</si>
  <si>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</si>
  <si>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</si>
  <si>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</si>
  <si>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</si>
  <si>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</si>
  <si>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</si>
  <si>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</si>
  <si>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</si>
  <si>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</si>
  <si>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</si>
  <si>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</si>
  <si>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</si>
  <si>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</si>
  <si>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</si>
  <si>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</si>
  <si>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</si>
  <si>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</si>
  <si>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</si>
  <si>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</si>
  <si>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</si>
  <si>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</si>
  <si>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</si>
  <si>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</si>
  <si>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</si>
  <si>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</si>
  <si>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</si>
  <si>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</si>
  <si>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</si>
  <si>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</si>
  <si>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</si>
  <si>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</si>
  <si>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</si>
  <si>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</si>
  <si>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</si>
  <si>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</si>
  <si>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</si>
  <si>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</si>
  <si>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</si>
  <si>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</si>
  <si>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</si>
  <si>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</si>
  <si>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</si>
  <si>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</si>
  <si>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</si>
  <si>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</si>
  <si>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</si>
  <si>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</si>
  <si>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</si>
  <si>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</si>
  <si>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</si>
  <si>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</si>
  <si>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</si>
  <si>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</si>
  <si>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</si>
  <si>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</si>
  <si>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</si>
  <si>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</si>
  <si>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</si>
  <si>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</si>
  <si>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</si>
  <si>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</si>
  <si>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</si>
  <si>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</si>
  <si>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</si>
  <si>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</si>
  <si>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</si>
  <si>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</si>
  <si>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</si>
  <si>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</si>
  <si>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</si>
  <si>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</si>
  <si>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</si>
  <si>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</si>
  <si>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</si>
  <si>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</si>
  <si>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</si>
  <si>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</si>
  <si>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</si>
  <si>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</si>
  <si>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</si>
  <si>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</si>
  <si>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</si>
  <si>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</si>
  <si>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</si>
  <si>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</si>
  <si>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</si>
  <si>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</si>
  <si>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</si>
  <si>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</si>
  <si>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</si>
  <si>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</si>
  <si>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</si>
  <si>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</si>
  <si>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</si>
  <si>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</si>
  <si>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</si>
  <si>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</si>
  <si>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</si>
  <si>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</si>
  <si>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</si>
  <si>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</si>
  <si>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</si>
  <si>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</si>
  <si>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</si>
  <si>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</si>
  <si>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</si>
  <si>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</si>
  <si>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</si>
  <si>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</si>
  <si>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</si>
  <si>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</si>
  <si>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</si>
  <si>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</si>
  <si>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</si>
  <si>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</si>
  <si>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</si>
  <si>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</si>
  <si>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</si>
  <si>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</si>
  <si>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</si>
  <si>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</si>
  <si>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</si>
  <si>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</si>
  <si>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</si>
  <si>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</si>
  <si>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</si>
  <si>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</si>
  <si>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</si>
  <si>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</si>
  <si>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</si>
  <si>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</si>
  <si>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</si>
  <si>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</si>
  <si>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</si>
  <si>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</si>
  <si>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</si>
  <si>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</si>
  <si>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</si>
  <si>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</si>
  <si>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</si>
  <si>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</si>
  <si>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</si>
  <si>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</si>
  <si>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</si>
  <si>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</si>
  <si>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</si>
  <si>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</si>
  <si>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</si>
  <si>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</si>
  <si>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</si>
  <si>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</si>
  <si>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</si>
  <si>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</si>
  <si>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</si>
  <si>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</si>
  <si>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</si>
  <si>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</si>
  <si>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</si>
  <si>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</si>
  <si>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</si>
  <si>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</si>
  <si>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</si>
  <si>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</si>
  <si>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</si>
  <si>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</si>
  <si>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</si>
  <si>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</si>
  <si>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</si>
  <si>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</si>
  <si>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</si>
  <si>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</si>
  <si>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</si>
  <si>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</si>
  <si>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</si>
  <si>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</si>
  <si>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</si>
  <si>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</si>
  <si>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</si>
  <si>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</si>
  <si>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</si>
  <si>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</si>
  <si>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</si>
  <si>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</si>
  <si>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</si>
  <si>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</si>
  <si>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</si>
  <si>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</si>
  <si>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</si>
  <si>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</si>
  <si>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</si>
  <si>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</si>
  <si>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</si>
  <si>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</si>
  <si>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</si>
  <si>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</si>
  <si>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</si>
  <si>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</si>
  <si>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</si>
  <si>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</si>
  <si>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</si>
  <si>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</si>
  <si>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</si>
  <si>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</si>
  <si>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</si>
  <si>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</si>
  <si>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</si>
  <si>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</si>
  <si>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</si>
  <si>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</si>
  <si>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</si>
  <si>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</si>
  <si>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</si>
  <si>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</si>
  <si>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</si>
  <si>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</si>
  <si>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</si>
  <si>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</si>
  <si>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</si>
  <si>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</si>
  <si>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</si>
  <si>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</si>
  <si>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</si>
  <si>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</si>
  <si>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</si>
  <si>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</si>
  <si>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</si>
  <si>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</si>
  <si>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</si>
  <si>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</si>
  <si>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</si>
  <si>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</si>
  <si>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</si>
  <si>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</si>
  <si>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</si>
  <si>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</si>
  <si>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</si>
  <si>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</si>
  <si>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</si>
  <si>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</si>
  <si>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</si>
  <si>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</si>
  <si>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</si>
  <si>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</si>
  <si>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</si>
  <si>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</si>
  <si>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</si>
  <si>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</si>
  <si>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</si>
  <si>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</si>
  <si>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</si>
  <si>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</si>
  <si>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</si>
  <si>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</si>
  <si>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</si>
  <si>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</si>
  <si>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</si>
  <si>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</si>
  <si>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</si>
  <si>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</si>
  <si>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</si>
  <si>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</si>
  <si>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</si>
  <si>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</si>
  <si>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</si>
  <si>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</si>
  <si>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</si>
  <si>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</si>
  <si>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</si>
  <si>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</si>
  <si>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</si>
  <si>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</si>
  <si>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</si>
  <si>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</si>
  <si>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</si>
  <si>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</si>
  <si>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</si>
  <si>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</si>
  <si>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</si>
  <si>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</si>
  <si>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</si>
  <si>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</si>
  <si>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</si>
  <si>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</si>
  <si>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</si>
  <si>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</si>
  <si>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</si>
  <si>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</si>
  <si>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</si>
  <si>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</si>
  <si>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</si>
  <si>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</si>
  <si>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</si>
  <si>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</si>
  <si>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</si>
  <si>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</si>
  <si>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</si>
  <si>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</si>
  <si>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</si>
  <si>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</si>
  <si>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</si>
  <si>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</si>
  <si>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</si>
  <si>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</si>
  <si>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</si>
  <si>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</si>
  <si>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</si>
  <si>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</si>
  <si>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</si>
  <si>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</si>
  <si>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</si>
  <si>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</si>
  <si>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</si>
  <si>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</si>
  <si>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</si>
  <si>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</si>
  <si>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</si>
  <si>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</si>
  <si>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</si>
  <si>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</si>
  <si>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</si>
  <si>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</si>
  <si>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</si>
  <si>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</si>
  <si>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</si>
  <si>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</si>
  <si>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</si>
  <si>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</si>
  <si>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</si>
  <si>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</si>
  <si>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</si>
  <si>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</si>
  <si>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</si>
  <si>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</si>
  <si>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</si>
  <si>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</si>
  <si>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</si>
  <si>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</si>
  <si>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</si>
  <si>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</si>
  <si>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</si>
  <si>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</si>
  <si>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</si>
  <si>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</si>
  <si>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</si>
  <si>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</si>
  <si>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</si>
  <si>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</si>
  <si>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</si>
  <si>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</si>
  <si>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</si>
  <si>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</si>
  <si>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</si>
  <si>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</si>
  <si>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</si>
  <si>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</si>
  <si>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</si>
  <si>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</si>
  <si>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</si>
  <si>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</si>
  <si>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</si>
  <si>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</si>
  <si>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</si>
  <si>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</si>
  <si>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</si>
  <si>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</si>
  <si>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</si>
  <si>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</si>
  <si>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</si>
  <si>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</si>
  <si>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</si>
  <si>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</si>
  <si>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</si>
  <si>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</si>
  <si>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</si>
  <si>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</si>
  <si>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</si>
  <si>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</si>
  <si>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</si>
  <si>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</si>
  <si>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</si>
  <si>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</si>
  <si>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</si>
  <si>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</si>
  <si>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</si>
  <si>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</si>
  <si>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</si>
  <si>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</si>
  <si>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</si>
  <si>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</si>
  <si>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</si>
  <si>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</si>
  <si>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</si>
  <si>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</si>
  <si>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</si>
  <si>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</si>
  <si>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</si>
  <si>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</si>
  <si>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</si>
  <si>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</si>
  <si>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</si>
  <si>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</si>
  <si>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</si>
  <si>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</si>
  <si>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</si>
  <si>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</si>
  <si>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</si>
  <si>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</si>
  <si>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</si>
  <si>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</si>
  <si>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</si>
  <si>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</si>
  <si>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</si>
  <si>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</si>
  <si>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</si>
  <si>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</si>
  <si>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</si>
  <si>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</si>
  <si>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</si>
  <si>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</si>
  <si>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</si>
  <si>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</si>
  <si>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</si>
  <si>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</si>
  <si>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</si>
  <si>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</si>
  <si>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</si>
  <si>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</si>
  <si>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</si>
  <si>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</si>
  <si>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</si>
  <si>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</si>
  <si>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</si>
  <si>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</si>
  <si>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</si>
  <si>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</si>
  <si>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</si>
  <si>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</si>
  <si>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</si>
  <si>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</si>
  <si>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</si>
  <si>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</si>
  <si>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</si>
  <si>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</si>
  <si>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</si>
  <si>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</si>
  <si>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</si>
  <si>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</si>
  <si>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</si>
  <si>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</si>
  <si>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</si>
  <si>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</si>
  <si>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</si>
  <si>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</si>
  <si>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</si>
  <si>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</si>
  <si>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</si>
  <si>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</si>
  <si>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</si>
  <si>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</si>
  <si>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</si>
  <si>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</si>
  <si>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</si>
  <si>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</si>
  <si>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</si>
  <si>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</si>
  <si>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</si>
  <si>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</si>
  <si>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</si>
  <si>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</si>
  <si>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</si>
  <si>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</si>
  <si>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</si>
  <si>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</si>
  <si>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</si>
  <si>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</si>
  <si>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</si>
  <si>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</si>
  <si>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</si>
  <si>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</si>
  <si>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</si>
  <si>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</si>
  <si>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</si>
  <si>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</si>
  <si>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</si>
  <si>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</si>
  <si>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</si>
  <si>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</si>
  <si>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</si>
  <si>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</si>
  <si>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</si>
  <si>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</si>
  <si>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</si>
  <si>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</si>
  <si>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</si>
  <si>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</si>
  <si>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</si>
  <si>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</si>
  <si>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</si>
  <si>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</si>
  <si>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</si>
  <si>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</si>
  <si>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</si>
  <si>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</si>
  <si>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</si>
  <si>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</si>
  <si>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</si>
  <si>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</si>
  <si>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</si>
  <si>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</si>
  <si>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</si>
  <si>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</si>
  <si>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</si>
  <si>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</si>
  <si>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</si>
  <si>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</si>
  <si>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</si>
  <si>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</si>
  <si>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</si>
  <si>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</si>
  <si>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</si>
  <si>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</si>
  <si>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</si>
  <si>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</si>
  <si>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</si>
  <si>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</si>
  <si>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</si>
  <si>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</si>
  <si>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</si>
  <si>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</si>
  <si>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</si>
  <si>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</si>
  <si>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</si>
  <si>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</si>
  <si>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</si>
  <si>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</si>
  <si>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</si>
  <si>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</si>
  <si>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</si>
  <si>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</si>
  <si>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</si>
  <si>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</si>
  <si>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</si>
  <si>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</si>
  <si>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</si>
  <si>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</si>
  <si>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</si>
  <si>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</si>
  <si>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</si>
  <si>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</si>
  <si>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</si>
  <si>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</si>
  <si>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</si>
  <si>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</si>
  <si>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</si>
  <si>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</si>
  <si>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</si>
  <si>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</si>
  <si>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</si>
  <si>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</si>
  <si>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</si>
  <si>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</si>
  <si>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</si>
  <si>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</si>
  <si>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</si>
  <si>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</si>
  <si>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</si>
  <si>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</si>
  <si>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</si>
  <si>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</si>
  <si>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</si>
  <si>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</si>
  <si>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</si>
  <si>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</si>
  <si>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</si>
  <si>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</si>
  <si>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</si>
  <si>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</si>
  <si>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</si>
  <si>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</si>
  <si>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</si>
  <si>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</si>
  <si>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</si>
  <si>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</si>
  <si>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</si>
  <si>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</si>
  <si>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</si>
  <si>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</si>
  <si>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</si>
  <si>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</si>
  <si>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</si>
  <si>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</si>
  <si>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</si>
  <si>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</si>
  <si>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</si>
  <si>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</si>
  <si>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</si>
  <si>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</si>
  <si>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</si>
  <si>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</si>
  <si>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</si>
  <si>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</si>
  <si>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</si>
  <si>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</si>
  <si>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</si>
  <si>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</si>
  <si>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</si>
  <si>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</si>
  <si>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</si>
  <si>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</si>
  <si>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</si>
  <si>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</si>
  <si>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</si>
  <si>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</si>
  <si>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</si>
  <si>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</si>
  <si>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</si>
  <si>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</si>
  <si>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</si>
  <si>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</si>
  <si>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</si>
  <si>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</si>
  <si>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</si>
  <si>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</si>
  <si>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</si>
  <si>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</si>
  <si>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</si>
  <si>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</si>
  <si>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</si>
  <si>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</si>
  <si>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</si>
  <si>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</si>
  <si>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</si>
  <si>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</si>
  <si>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</si>
  <si>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</si>
  <si>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</si>
  <si>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</si>
  <si>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</si>
  <si>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</si>
  <si>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</si>
  <si>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</si>
  <si>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</si>
  <si>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</si>
  <si>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</si>
  <si>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</si>
  <si>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</si>
  <si>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</si>
  <si>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</si>
  <si>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</si>
  <si>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</si>
  <si>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</si>
  <si>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</si>
  <si>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</si>
  <si>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</si>
  <si>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</si>
  <si>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</si>
  <si>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</si>
  <si>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</si>
  <si>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</si>
  <si>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</si>
  <si>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</si>
  <si>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</si>
  <si>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</si>
  <si>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</si>
  <si>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</si>
  <si>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</si>
  <si>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</si>
  <si>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</si>
  <si>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</si>
  <si>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</si>
  <si>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</si>
  <si>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</si>
  <si>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</si>
  <si>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</si>
  <si>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</si>
  <si>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</si>
  <si>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</si>
  <si>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</si>
  <si>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</si>
  <si>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</si>
  <si>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</si>
  <si>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</si>
  <si>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</si>
  <si>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</si>
  <si>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</si>
  <si>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</si>
  <si>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</si>
  <si>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</si>
  <si>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</si>
  <si>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</si>
  <si>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</si>
  <si>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</si>
  <si>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</si>
  <si>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</si>
  <si>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</si>
  <si>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</si>
  <si>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</si>
  <si>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</si>
  <si>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</si>
  <si>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</si>
  <si>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</si>
  <si>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</si>
  <si>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</si>
  <si>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</si>
  <si>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</si>
  <si>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</si>
  <si>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</si>
  <si>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</si>
  <si>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</si>
  <si>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</si>
  <si>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</si>
  <si>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</si>
  <si>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</si>
  <si>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</si>
  <si>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</si>
  <si>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</si>
  <si>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</si>
  <si>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</si>
  <si>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</si>
  <si>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</si>
  <si>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</si>
  <si>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</si>
  <si>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</si>
  <si>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</si>
  <si>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</si>
  <si>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</si>
  <si>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</si>
  <si>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</si>
  <si>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</si>
  <si>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</si>
  <si>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</si>
  <si>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</si>
  <si>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</si>
  <si>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</si>
  <si>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</si>
  <si>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</si>
  <si>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</si>
  <si>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</si>
  <si>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</si>
  <si>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</si>
  <si>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</si>
  <si>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</si>
  <si>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</si>
  <si>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</si>
  <si>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</si>
  <si>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</si>
  <si>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</si>
  <si>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</si>
  <si>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</si>
  <si>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</si>
  <si>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</si>
  <si>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</si>
  <si>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</si>
  <si>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</si>
  <si>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</si>
  <si>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</si>
  <si>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</si>
  <si>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</si>
  <si>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</si>
  <si>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</si>
  <si>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</si>
  <si>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</si>
  <si>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</si>
  <si>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</si>
  <si>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</si>
  <si>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</si>
  <si>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</si>
  <si>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</si>
  <si>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</si>
  <si>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</si>
  <si>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</si>
  <si>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</si>
  <si>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</si>
  <si>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</si>
  <si>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</si>
  <si>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</si>
  <si>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</si>
  <si>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</si>
  <si>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</si>
  <si>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</si>
  <si>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</si>
  <si>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</si>
  <si>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</si>
  <si>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</si>
  <si>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</si>
  <si>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</si>
  <si>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</si>
  <si>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</si>
  <si>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</si>
  <si>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</si>
  <si>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</si>
  <si>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</si>
  <si>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</si>
  <si>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</si>
  <si>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</si>
  <si>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</si>
  <si>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</si>
  <si>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</si>
  <si>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</si>
  <si>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</si>
  <si>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</si>
  <si>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</si>
  <si>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</si>
  <si>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</si>
  <si>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</si>
  <si>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</si>
  <si>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</si>
  <si>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</si>
  <si>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</si>
  <si>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</si>
  <si>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</si>
  <si>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</si>
  <si>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</si>
  <si>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</si>
  <si>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</si>
  <si>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</si>
  <si>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</si>
  <si>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</si>
  <si>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</si>
  <si>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</si>
  <si>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</si>
  <si>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</si>
  <si>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</si>
  <si>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</si>
  <si>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</si>
  <si>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</si>
  <si>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</si>
  <si>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</si>
  <si>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</si>
  <si>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</si>
  <si>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</si>
  <si>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</si>
  <si>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</si>
  <si>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</si>
  <si>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</si>
  <si>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</si>
  <si>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</si>
  <si>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</si>
  <si>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</si>
  <si>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</si>
  <si>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</si>
  <si>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</si>
  <si>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</si>
  <si>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</si>
  <si>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</si>
  <si>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</si>
  <si>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</si>
  <si>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</si>
  <si>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</si>
  <si>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</si>
  <si>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</si>
  <si>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</si>
  <si>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</si>
  <si>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</si>
  <si>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</si>
  <si>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</si>
  <si>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</si>
  <si>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</si>
  <si>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</si>
  <si>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</si>
  <si>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</si>
  <si>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</si>
  <si>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</si>
  <si>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</si>
  <si>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</si>
  <si>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</si>
  <si>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</si>
  <si>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</si>
  <si>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</si>
  <si>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</si>
  <si>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</si>
  <si>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</si>
  <si>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</si>
  <si>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</si>
  <si>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</si>
  <si>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</si>
  <si>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</si>
  <si>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</si>
  <si>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</si>
  <si>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</si>
  <si>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</si>
  <si>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</si>
  <si>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</si>
  <si>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</si>
  <si>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</si>
  <si>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</si>
  <si>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</si>
  <si>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</si>
  <si>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</si>
  <si>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</si>
  <si>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</si>
  <si>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</si>
  <si>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</si>
  <si>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</si>
  <si>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</si>
  <si>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</si>
  <si>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</si>
  <si>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</si>
  <si>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</si>
  <si>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</si>
  <si>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</si>
  <si>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</si>
  <si>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</si>
  <si>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</si>
  <si>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</si>
  <si>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</si>
  <si>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</si>
  <si>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</si>
  <si>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</si>
  <si>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</si>
  <si>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</si>
  <si>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</si>
  <si>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</si>
  <si>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</si>
  <si>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</si>
  <si>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</si>
  <si>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</si>
  <si>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</si>
  <si>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</si>
  <si>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</si>
  <si>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</si>
  <si>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</si>
  <si>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</si>
  <si>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</si>
  <si>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</si>
  <si>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</si>
  <si>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</si>
  <si>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</si>
  <si>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</si>
  <si>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</si>
  <si>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</si>
  <si>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</si>
  <si>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</si>
  <si>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</si>
  <si>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</si>
  <si>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</si>
  <si>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</si>
  <si>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</si>
  <si>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</si>
  <si>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</si>
  <si>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</si>
  <si>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</si>
  <si>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</si>
  <si>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</si>
  <si>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</si>
  <si>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</si>
  <si>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</si>
  <si>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</si>
  <si>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</si>
  <si>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</si>
  <si>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</si>
  <si>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</si>
  <si>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</si>
  <si>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</si>
  <si>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</si>
  <si>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</si>
  <si>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</si>
  <si>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</si>
  <si>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</si>
  <si>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</si>
  <si>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</si>
  <si>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</si>
  <si>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</si>
  <si>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</si>
  <si>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</si>
  <si>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</si>
  <si>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</si>
  <si>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</si>
  <si>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</si>
  <si>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</si>
  <si>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</si>
  <si>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</si>
  <si>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</si>
  <si>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</si>
  <si>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</si>
  <si>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</si>
  <si>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</si>
  <si>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</si>
  <si>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</si>
  <si>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</si>
  <si>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</si>
  <si>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</si>
  <si>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</si>
  <si>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</si>
  <si>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</si>
  <si>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</si>
  <si>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</si>
  <si>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</si>
  <si>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</si>
  <si>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</si>
  <si>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</si>
  <si>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</si>
  <si>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</si>
  <si>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</si>
  <si>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</si>
  <si>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</si>
  <si>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</si>
  <si>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</si>
  <si>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</si>
  <si>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</si>
  <si>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</si>
  <si>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</si>
  <si>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</si>
  <si>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</si>
  <si>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</si>
  <si>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</si>
  <si>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</si>
  <si>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</si>
  <si>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</si>
  <si>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</si>
  <si>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</si>
  <si>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</si>
  <si>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</si>
  <si>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</si>
  <si>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</si>
  <si>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</si>
  <si>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</si>
  <si>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</si>
  <si>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</si>
  <si>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</si>
  <si>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</si>
  <si>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</si>
  <si>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</si>
  <si>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</si>
  <si>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</si>
  <si>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</si>
  <si>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</si>
  <si>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</si>
  <si>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</si>
  <si>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</si>
  <si>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</si>
  <si>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</si>
  <si>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</si>
  <si>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</si>
  <si>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</si>
  <si>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</si>
  <si>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</si>
  <si>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</si>
  <si>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</si>
  <si>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</si>
  <si>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</si>
  <si>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</si>
  <si>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</si>
  <si>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</si>
  <si>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</si>
  <si>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</si>
  <si>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</si>
  <si>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</si>
  <si>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</si>
  <si>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</si>
  <si>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</si>
  <si>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</si>
  <si>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</si>
  <si>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</si>
  <si>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</si>
  <si>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</si>
  <si>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</si>
  <si>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</si>
  <si>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</si>
  <si>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</si>
  <si>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</si>
  <si>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</si>
  <si>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</si>
  <si>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</si>
  <si>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</si>
  <si>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</si>
  <si>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</si>
  <si>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</si>
  <si>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</si>
  <si>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</si>
  <si>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</si>
  <si>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</si>
  <si>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</si>
  <si>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</si>
  <si>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</si>
  <si>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</si>
  <si>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</si>
  <si>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</si>
  <si>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</si>
  <si>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</si>
  <si>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</si>
  <si>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</si>
  <si>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</si>
  <si>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</si>
  <si>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</si>
  <si>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</si>
  <si>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</si>
  <si>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</si>
  <si>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</si>
  <si>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</si>
  <si>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</si>
  <si>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</si>
  <si>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</si>
  <si>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</si>
  <si>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</si>
  <si>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</si>
  <si>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</si>
  <si>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</si>
  <si>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</si>
  <si>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</si>
  <si>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</si>
  <si>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</si>
  <si>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</si>
  <si>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</si>
  <si>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</si>
  <si>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</si>
  <si>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</si>
  <si>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</si>
  <si>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</si>
  <si>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</si>
  <si>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</si>
  <si>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</si>
  <si>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</si>
  <si>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</si>
  <si>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</si>
  <si>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</si>
  <si>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</si>
  <si>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</si>
  <si>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</si>
  <si>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</si>
  <si>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</si>
  <si>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</si>
  <si>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</si>
  <si>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</si>
  <si>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</si>
  <si>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</si>
  <si>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</si>
  <si>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</si>
  <si>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</si>
  <si>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</si>
  <si>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</si>
  <si>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</si>
  <si>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</si>
  <si>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</si>
  <si>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</si>
  <si>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</si>
  <si>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</si>
  <si>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</si>
  <si>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</si>
  <si>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</si>
  <si>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</si>
  <si>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</si>
  <si>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</si>
  <si>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</si>
  <si>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</si>
  <si>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</si>
  <si>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</si>
  <si>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</si>
  <si>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</si>
  <si>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</si>
  <si>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</si>
  <si>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</si>
  <si>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</si>
  <si>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</si>
  <si>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</si>
  <si>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</si>
  <si>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</si>
  <si>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</si>
  <si>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</si>
  <si>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</si>
  <si>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</si>
  <si>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</si>
  <si>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</si>
  <si>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</si>
  <si>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</si>
  <si>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</si>
  <si>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</si>
  <si>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</si>
  <si>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</si>
  <si>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</si>
  <si>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</si>
  <si>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</si>
  <si>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</si>
  <si>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</si>
  <si>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</si>
  <si>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</si>
  <si>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</si>
  <si>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</si>
  <si>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</si>
  <si>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</si>
  <si>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</si>
  <si>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</si>
  <si>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</si>
  <si>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</si>
  <si>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</si>
  <si>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</si>
  <si>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</si>
  <si>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</si>
  <si>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</si>
  <si>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</si>
  <si>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</si>
  <si>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</si>
  <si>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</si>
  <si>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</si>
  <si>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</si>
  <si>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</si>
  <si>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</si>
  <si>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</si>
  <si>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</si>
  <si>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</si>
  <si>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</si>
  <si>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</si>
  <si>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</si>
  <si>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</si>
  <si>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</si>
  <si>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</si>
  <si>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</si>
  <si>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</si>
  <si>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</si>
  <si>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</si>
  <si>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</si>
  <si>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</si>
  <si>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</si>
  <si>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</si>
  <si>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</si>
  <si>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</si>
  <si>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</si>
  <si>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</si>
  <si>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</si>
  <si>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</si>
  <si>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</si>
  <si>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</si>
  <si>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</si>
  <si>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</si>
  <si>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</si>
  <si>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</si>
  <si>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</si>
  <si>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</si>
  <si>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</si>
  <si>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</si>
  <si>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</si>
  <si>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</si>
  <si>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</si>
  <si>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</si>
  <si>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</si>
  <si>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</si>
  <si>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</si>
  <si>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</si>
  <si>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</si>
  <si>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</si>
  <si>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</si>
  <si>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</si>
  <si>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</si>
  <si>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</si>
  <si>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</si>
  <si>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</si>
  <si>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</si>
  <si>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</si>
  <si>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</si>
  <si>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</si>
  <si>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</si>
  <si>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</si>
  <si>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</si>
  <si>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</si>
  <si>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</si>
  <si>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</si>
  <si>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</si>
  <si>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</si>
  <si>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</si>
  <si>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</si>
  <si>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</si>
  <si>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</si>
  <si>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</si>
  <si>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</si>
  <si>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</si>
  <si>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</si>
  <si>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</si>
  <si>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</si>
  <si>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</si>
  <si>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</si>
  <si>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</si>
  <si>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</si>
  <si>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</si>
  <si>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</si>
  <si>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</si>
  <si>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</si>
  <si>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</si>
  <si>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</si>
  <si>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</si>
  <si>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</si>
  <si>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</si>
  <si>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</si>
  <si>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</si>
  <si>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</si>
  <si>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</si>
  <si>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</si>
  <si>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</si>
  <si>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</si>
  <si>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</si>
  <si>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</si>
  <si>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</si>
  <si>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</si>
  <si>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</si>
  <si>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</si>
  <si>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</si>
  <si>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</si>
  <si>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</si>
  <si>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</si>
  <si>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</si>
  <si>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</si>
  <si>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</si>
  <si>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</si>
  <si>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</si>
  <si>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</si>
  <si>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</si>
  <si>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</si>
  <si>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</si>
  <si>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</si>
  <si>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</si>
  <si>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</si>
  <si>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</si>
  <si>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</si>
  <si>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</si>
  <si>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</si>
  <si>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</si>
  <si>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</si>
  <si>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</si>
  <si>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</si>
  <si>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</si>
  <si>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</si>
  <si>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</si>
  <si>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</si>
  <si>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</si>
  <si>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</si>
  <si>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</si>
  <si>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</si>
  <si>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</si>
  <si>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</si>
  <si>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</si>
  <si>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</si>
  <si>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</si>
  <si>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</si>
  <si>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</si>
  <si>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</si>
  <si>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</si>
  <si>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</si>
  <si>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</si>
  <si>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</si>
  <si>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</si>
  <si>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</si>
  <si>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</si>
  <si>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</si>
  <si>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</si>
  <si>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</si>
  <si>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</si>
  <si>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</si>
  <si>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</si>
  <si>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</si>
  <si>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</si>
  <si>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</si>
  <si>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</si>
  <si>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</si>
  <si>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</si>
  <si>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</si>
  <si>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</si>
  <si>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</si>
  <si>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</si>
  <si>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</si>
  <si>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</si>
  <si>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</si>
  <si>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</si>
  <si>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</si>
  <si>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</si>
  <si>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</si>
  <si>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</si>
  <si>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</si>
  <si>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</si>
  <si>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</si>
  <si>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</si>
  <si>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</si>
  <si>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</si>
  <si>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</si>
  <si>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</si>
  <si>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</si>
  <si>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</si>
  <si>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</si>
  <si>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</si>
  <si>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</si>
  <si>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</si>
  <si>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</si>
  <si>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</si>
  <si>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</si>
  <si>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</si>
  <si>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</si>
  <si>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</si>
  <si>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</si>
  <si>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</si>
  <si>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</si>
  <si>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</si>
  <si>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</si>
  <si>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</si>
  <si>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</si>
  <si>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</si>
  <si>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</si>
  <si>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</si>
  <si>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</si>
  <si>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</si>
  <si>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</si>
  <si>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</si>
  <si>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</si>
  <si>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</si>
  <si>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</si>
  <si>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</si>
  <si>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</si>
  <si>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</si>
  <si>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</si>
  <si>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</si>
  <si>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</si>
  <si>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</si>
  <si>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</si>
  <si>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</si>
  <si>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</si>
  <si>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</si>
  <si>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</si>
  <si>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</si>
  <si>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</si>
  <si>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</si>
  <si>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</si>
  <si>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</si>
  <si>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</si>
  <si>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</si>
  <si>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</si>
  <si>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</si>
  <si>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</si>
  <si>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</si>
  <si>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</si>
  <si>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</si>
  <si>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</si>
  <si>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</si>
  <si>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</si>
  <si>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</si>
  <si>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</si>
  <si>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</si>
  <si>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</si>
  <si>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</si>
  <si>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</si>
  <si>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</si>
  <si>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</si>
  <si>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</si>
  <si>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</si>
  <si>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</si>
  <si>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</si>
  <si>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</si>
  <si>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</si>
  <si>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</si>
  <si>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</si>
  <si>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</si>
  <si>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</si>
  <si>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</si>
  <si>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</si>
  <si>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</si>
  <si>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</si>
  <si>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</si>
  <si>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</si>
  <si>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</si>
  <si>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</si>
  <si>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</si>
  <si>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</si>
  <si>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</si>
  <si>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</si>
  <si>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</si>
  <si>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</si>
  <si>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</si>
  <si>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</si>
  <si>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</si>
  <si>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</si>
  <si>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</si>
  <si>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</si>
  <si>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</si>
  <si>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</si>
  <si>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</si>
  <si>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</si>
  <si>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</si>
  <si>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</si>
  <si>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</si>
  <si>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</si>
  <si>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</si>
  <si>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</si>
  <si>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</si>
  <si>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</si>
  <si>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</si>
  <si>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</si>
  <si>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</si>
  <si>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</si>
  <si>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</si>
  <si>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</si>
  <si>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</si>
  <si>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</si>
  <si>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</si>
  <si>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</si>
  <si>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</si>
  <si>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</si>
  <si>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</si>
  <si>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</si>
  <si>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</si>
  <si>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</si>
  <si>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</si>
  <si>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</si>
  <si>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</si>
  <si>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</si>
  <si>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</si>
  <si>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</si>
  <si>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</si>
  <si>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</si>
  <si>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</si>
  <si>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</si>
  <si>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</si>
  <si>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</si>
  <si>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</si>
  <si>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</si>
  <si>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</si>
  <si>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</si>
  <si>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</si>
  <si>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</si>
  <si>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</si>
  <si>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</si>
  <si>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</si>
  <si>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</si>
  <si>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</si>
  <si>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</si>
  <si>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</si>
  <si>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</si>
  <si>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</si>
  <si>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</si>
  <si>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</si>
  <si>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</si>
  <si>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</si>
  <si>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</si>
  <si>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</si>
  <si>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</si>
  <si>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</si>
  <si>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</si>
  <si>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</si>
  <si>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</si>
  <si>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</si>
  <si>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</si>
  <si>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</si>
  <si>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</si>
  <si>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</si>
  <si>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</si>
  <si>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</si>
  <si>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</si>
  <si>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</si>
  <si>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</si>
  <si>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</si>
  <si>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</si>
  <si>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</si>
  <si>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</si>
  <si>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</si>
  <si>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</si>
  <si>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</si>
  <si>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</si>
  <si>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</si>
  <si>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</si>
  <si>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</si>
  <si>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</si>
  <si>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</si>
  <si>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</si>
  <si>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</si>
  <si>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</si>
  <si>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</si>
  <si>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</si>
  <si>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</si>
  <si>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</si>
  <si>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</si>
  <si>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</si>
  <si>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</si>
  <si>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</si>
  <si>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</si>
  <si>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</si>
  <si>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</si>
  <si>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</si>
  <si>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</si>
  <si>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</si>
  <si>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</si>
  <si>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</si>
  <si>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</si>
  <si>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</si>
  <si>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</si>
  <si>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</si>
  <si>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</si>
  <si>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</si>
  <si>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</si>
  <si>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</si>
  <si>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</si>
  <si>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</si>
  <si>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</si>
  <si>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</si>
  <si>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</si>
  <si>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</si>
  <si>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</si>
  <si>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</si>
  <si>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</si>
  <si>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</si>
  <si>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</si>
  <si>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</si>
  <si>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</si>
  <si>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</si>
  <si>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</si>
  <si>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</si>
  <si>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</si>
  <si>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</si>
  <si>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</si>
  <si>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</si>
  <si>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</si>
  <si>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</si>
  <si>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</si>
  <si>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</si>
  <si>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</si>
  <si>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</si>
  <si>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</si>
  <si>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</si>
  <si>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</si>
  <si>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</si>
  <si>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</si>
  <si>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</si>
  <si>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</si>
  <si>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</si>
  <si>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</si>
  <si>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</si>
  <si>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</si>
  <si>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</si>
  <si>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</si>
  <si>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</si>
  <si>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</si>
  <si>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</si>
  <si>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</si>
  <si>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</si>
  <si>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</si>
  <si>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</si>
  <si>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</si>
  <si>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</si>
  <si>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</si>
  <si>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</si>
  <si>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</si>
  <si>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</si>
  <si>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</si>
  <si>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</si>
  <si>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</si>
  <si>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</si>
  <si>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</si>
  <si>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</si>
  <si>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</si>
  <si>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</si>
  <si>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</si>
  <si>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</si>
  <si>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</si>
  <si>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</si>
  <si>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</si>
  <si>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</si>
  <si>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</si>
  <si>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</si>
  <si>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</si>
  <si>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</si>
  <si>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</si>
  <si>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</si>
  <si>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</si>
  <si>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</si>
  <si>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</si>
  <si>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</si>
  <si>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</si>
  <si>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</si>
  <si>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</si>
  <si>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</si>
  <si>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</si>
  <si>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</si>
  <si>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</si>
  <si>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</si>
  <si>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</si>
  <si>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</si>
  <si>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</si>
  <si>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</si>
  <si>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</si>
  <si>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</si>
  <si>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</si>
  <si>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</si>
  <si>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</si>
  <si>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</si>
  <si>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</si>
  <si>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</si>
  <si>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</si>
  <si>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</si>
  <si>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</si>
  <si>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</si>
  <si>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</si>
  <si>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</si>
  <si>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</si>
  <si>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</si>
  <si>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</si>
  <si>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</si>
  <si>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</si>
  <si>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</si>
  <si>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</si>
  <si>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</si>
  <si>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</si>
  <si>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</si>
  <si>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</si>
  <si>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</si>
  <si>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</si>
  <si>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</si>
  <si>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</si>
  <si>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</si>
  <si>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</si>
  <si>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</si>
  <si>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</si>
  <si>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</si>
  <si>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</si>
  <si>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</si>
  <si>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</si>
  <si>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</si>
  <si>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</si>
  <si>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</si>
  <si>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</si>
  <si>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</si>
  <si>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</si>
  <si>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</si>
  <si>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</si>
  <si>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</si>
  <si>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</si>
  <si>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</si>
  <si>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</si>
  <si>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</si>
  <si>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</si>
  <si>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</si>
  <si>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</si>
  <si>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</si>
  <si>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</si>
  <si>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</si>
  <si>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</si>
  <si>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</si>
  <si>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</si>
  <si>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</si>
  <si>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</si>
  <si>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</si>
  <si>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</si>
  <si>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</si>
  <si>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</si>
  <si>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</si>
  <si>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</si>
  <si>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</si>
  <si>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</si>
  <si>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</si>
  <si>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</si>
  <si>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</si>
  <si>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</si>
  <si>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</si>
  <si>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</si>
  <si>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</si>
  <si>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</si>
  <si>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</si>
  <si>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</si>
  <si>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</si>
  <si>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</si>
  <si>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</si>
  <si>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</si>
  <si>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</si>
  <si>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</si>
  <si>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</si>
  <si>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</si>
  <si>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</si>
  <si>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</si>
  <si>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</si>
  <si>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</si>
  <si>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</si>
  <si>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</si>
  <si>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</si>
  <si>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</si>
  <si>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</si>
  <si>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</si>
  <si>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</si>
  <si>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</si>
  <si>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</si>
  <si>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</si>
  <si>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</si>
  <si>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</si>
  <si>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</si>
  <si>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</si>
  <si>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</si>
  <si>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</si>
  <si>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</si>
  <si>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</si>
  <si>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</si>
  <si>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</si>
  <si>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</si>
  <si>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</si>
  <si>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</si>
  <si>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</si>
  <si>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</si>
  <si>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</si>
  <si>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</si>
  <si>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</si>
  <si>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</si>
  <si>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</si>
  <si>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</si>
  <si>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</si>
  <si>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</si>
  <si>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</si>
  <si>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</si>
  <si>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</si>
  <si>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</si>
  <si>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</si>
  <si>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</si>
  <si>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</si>
  <si>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</si>
  <si>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</si>
  <si>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</si>
  <si>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</si>
  <si>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</si>
  <si>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</si>
  <si>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</si>
  <si>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</si>
  <si>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</si>
  <si>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</si>
  <si>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</si>
  <si>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</si>
  <si>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</si>
  <si>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</si>
  <si>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</si>
  <si>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</si>
  <si>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</si>
  <si>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</si>
  <si>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</si>
  <si>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</si>
  <si>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</si>
  <si>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</si>
  <si>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</si>
  <si>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</si>
  <si>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</si>
  <si>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</si>
  <si>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</si>
  <si>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</si>
  <si>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</si>
  <si>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</si>
  <si>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</si>
  <si>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</si>
  <si>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</si>
  <si>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</si>
  <si>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</si>
  <si>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</si>
  <si>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</si>
  <si>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</si>
  <si>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</si>
  <si>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</si>
  <si>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</si>
  <si>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</si>
  <si>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</si>
  <si>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</si>
  <si>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</si>
  <si>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</si>
  <si>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</si>
  <si>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</si>
  <si>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</si>
  <si>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</si>
  <si>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</si>
  <si>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</si>
  <si>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</si>
  <si>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</si>
  <si>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</si>
  <si>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</si>
  <si>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</si>
  <si>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</si>
  <si>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</si>
  <si>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</si>
  <si>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</si>
  <si>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</si>
  <si>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</si>
  <si>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</si>
  <si>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</si>
  <si>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</si>
  <si>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</si>
  <si>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</si>
  <si>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</si>
  <si>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</si>
  <si>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</si>
  <si>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</si>
  <si>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</si>
  <si>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</si>
  <si>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</si>
  <si>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</si>
  <si>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</si>
  <si>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</si>
  <si>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</si>
  <si>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</si>
  <si>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</si>
  <si>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</si>
  <si>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</si>
  <si>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</si>
  <si>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</si>
  <si>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</si>
  <si>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</si>
  <si>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</si>
  <si>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</si>
  <si>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</si>
  <si>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</si>
  <si>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</si>
  <si>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</si>
  <si>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</si>
  <si>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</si>
  <si>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</si>
  <si>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</si>
  <si>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</si>
  <si>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</si>
  <si>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</si>
  <si>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</si>
  <si>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</si>
  <si>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</si>
  <si>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</si>
  <si>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</si>
  <si>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</si>
  <si>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</si>
  <si>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</si>
  <si>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</si>
  <si>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</si>
  <si>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</si>
  <si>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</si>
  <si>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</si>
  <si>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</si>
  <si>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</si>
  <si>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</si>
  <si>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</si>
  <si>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</si>
  <si>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</si>
  <si>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</si>
  <si>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</si>
  <si>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</si>
  <si>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</si>
  <si>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</si>
  <si>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</si>
  <si>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</si>
  <si>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</si>
  <si>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</si>
  <si>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</si>
  <si>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</si>
  <si>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</si>
  <si>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</si>
  <si>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</si>
  <si>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</si>
  <si>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</si>
  <si>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</si>
  <si>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</si>
  <si>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</si>
  <si>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</si>
  <si>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</si>
  <si>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</si>
  <si>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</si>
  <si>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</si>
  <si>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</si>
  <si>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</si>
  <si>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</si>
  <si>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</si>
  <si>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</si>
  <si>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</si>
  <si>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</si>
  <si>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</si>
  <si>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</si>
  <si>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</si>
  <si>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</si>
  <si>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</si>
  <si>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</si>
  <si>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</si>
  <si>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</si>
  <si>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</si>
  <si>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</si>
  <si>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</si>
  <si>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</si>
  <si>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</si>
  <si>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</si>
  <si>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</si>
  <si>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</si>
  <si>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</si>
  <si>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</si>
  <si>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</si>
  <si>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</si>
  <si>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</si>
  <si>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</si>
  <si>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</si>
  <si>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</si>
  <si>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</si>
  <si>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</si>
  <si>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</si>
  <si>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</si>
  <si>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</si>
  <si>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</si>
  <si>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</si>
  <si>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</si>
  <si>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</si>
  <si>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</si>
  <si>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</si>
  <si>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</si>
  <si>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</si>
  <si>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</si>
  <si>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</si>
  <si>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</si>
  <si>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</si>
  <si>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</si>
  <si>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</si>
  <si>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</si>
  <si>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</si>
  <si>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</si>
  <si>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</si>
  <si>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</si>
  <si>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</si>
  <si>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</si>
  <si>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</si>
  <si>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</si>
  <si>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</si>
  <si>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</si>
  <si>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</si>
  <si>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</si>
  <si>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</si>
  <si>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</si>
  <si>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</si>
  <si>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</si>
  <si>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</si>
  <si>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</si>
  <si>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</si>
  <si>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</si>
  <si>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</si>
  <si>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</si>
  <si>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</si>
  <si>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</si>
  <si>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</si>
  <si>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</si>
  <si>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</si>
  <si>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</si>
  <si>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</si>
  <si>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</si>
  <si>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</si>
  <si>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</si>
  <si>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</si>
  <si>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</si>
  <si>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</si>
  <si>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</si>
  <si>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</si>
  <si>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</si>
  <si>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</si>
  <si>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</si>
  <si>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</si>
  <si>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</si>
  <si>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</si>
  <si>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</si>
  <si>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</si>
  <si>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</si>
  <si>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</si>
  <si>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</si>
  <si>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</si>
  <si>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</si>
  <si>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</si>
  <si>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</si>
  <si>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</si>
  <si>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</si>
  <si>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</si>
  <si>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</si>
  <si>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</si>
  <si>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</si>
  <si>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</si>
  <si>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</si>
  <si>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</si>
  <si>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</si>
  <si>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</si>
  <si>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</si>
  <si>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</si>
  <si>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</si>
  <si>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</si>
  <si>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</si>
  <si>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</si>
  <si>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</si>
  <si>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</si>
  <si>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</si>
  <si>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</si>
  <si>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</si>
  <si>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</si>
  <si>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</si>
  <si>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</si>
  <si>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</si>
  <si>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</si>
  <si>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</si>
  <si>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</si>
  <si>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</si>
  <si>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</si>
  <si>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</si>
  <si>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</si>
  <si>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</si>
  <si>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</si>
  <si>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</si>
  <si>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</si>
  <si>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</si>
  <si>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</si>
  <si>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</si>
  <si>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</si>
  <si>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</si>
  <si>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</si>
  <si>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</si>
  <si>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</si>
  <si>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</si>
  <si>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</si>
  <si>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</si>
  <si>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</si>
  <si>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</si>
  <si>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</si>
  <si>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</si>
  <si>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</si>
  <si>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</si>
  <si>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</si>
  <si>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</si>
  <si>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</si>
  <si>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</si>
  <si>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</si>
  <si>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</si>
  <si>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</si>
  <si>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</si>
  <si>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</si>
  <si>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</si>
  <si>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</si>
  <si>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</si>
  <si>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</si>
  <si>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</si>
  <si>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</si>
  <si>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</si>
  <si>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</si>
  <si>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</si>
  <si>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</si>
  <si>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</si>
  <si>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</si>
  <si>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</si>
  <si>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</si>
  <si>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</si>
  <si>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</si>
  <si>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</si>
  <si>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</si>
  <si>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</si>
  <si>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</si>
  <si>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</si>
  <si>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</si>
  <si>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</si>
  <si>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</si>
  <si>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</si>
  <si>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</si>
  <si>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</si>
  <si>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</si>
  <si>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</si>
  <si>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</si>
  <si>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</si>
  <si>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</si>
  <si>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</si>
  <si>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</si>
  <si>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</si>
  <si>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</si>
  <si>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</si>
  <si>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</si>
  <si>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</si>
  <si>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</si>
  <si>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</si>
  <si>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</si>
  <si>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</si>
  <si>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</si>
  <si>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</si>
  <si>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</si>
  <si>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</si>
  <si>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</si>
  <si>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</si>
  <si>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</si>
  <si>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</si>
  <si>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</si>
  <si>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</si>
  <si>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</si>
  <si>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</si>
  <si>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</si>
  <si>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</si>
  <si>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</si>
  <si>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</si>
  <si>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</si>
  <si>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</si>
  <si>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</si>
  <si>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</si>
  <si>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</si>
  <si>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</si>
  <si>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</si>
  <si>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</si>
  <si>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</si>
  <si>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</si>
  <si>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</si>
  <si>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</si>
  <si>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</si>
  <si>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</si>
  <si>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</si>
  <si>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</si>
  <si>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</si>
  <si>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</si>
  <si>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</si>
  <si>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</si>
  <si>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</si>
  <si>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</si>
  <si>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</si>
  <si>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</si>
  <si>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</si>
  <si>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</si>
  <si>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</si>
  <si>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</si>
  <si>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</si>
  <si>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</si>
  <si>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</si>
  <si>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</si>
  <si>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</si>
  <si>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</si>
  <si>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</si>
  <si>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</si>
  <si>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</si>
  <si>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</si>
  <si>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</si>
  <si>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</si>
  <si>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</si>
  <si>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</si>
  <si>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</si>
  <si>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</si>
  <si>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</si>
  <si>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</si>
  <si>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</si>
  <si>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</si>
  <si>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</si>
  <si>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</si>
  <si>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</si>
  <si>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</si>
  <si>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</si>
  <si>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</si>
  <si>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</si>
  <si>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</si>
  <si>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</si>
  <si>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</si>
  <si>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</si>
  <si>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</si>
  <si>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</si>
  <si>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</si>
  <si>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</si>
  <si>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</si>
  <si>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</si>
  <si>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</si>
  <si>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</si>
  <si>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</si>
  <si>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</si>
  <si>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</si>
  <si>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</si>
  <si>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</si>
  <si>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</si>
  <si>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</si>
  <si>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</si>
  <si>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</si>
  <si>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</si>
  <si>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</si>
  <si>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</si>
  <si>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</si>
  <si>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</si>
  <si>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</si>
  <si>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</si>
  <si>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</si>
  <si>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</si>
  <si>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</si>
  <si>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</si>
  <si>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</si>
  <si>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</si>
  <si>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</si>
  <si>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</si>
  <si>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</si>
  <si>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</si>
  <si>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</si>
  <si>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</si>
  <si>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</si>
  <si>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</si>
  <si>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</si>
  <si>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</si>
  <si>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</si>
  <si>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</si>
  <si>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</si>
  <si>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</si>
  <si>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</si>
  <si>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</si>
  <si>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</si>
  <si>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</si>
  <si>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</si>
  <si>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</si>
  <si>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</si>
  <si>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</si>
  <si>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</si>
  <si>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</si>
  <si>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</si>
  <si>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</si>
  <si>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</si>
  <si>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</si>
  <si>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</si>
  <si>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</si>
  <si>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</si>
  <si>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</si>
  <si>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</si>
  <si>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</si>
  <si>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</si>
  <si>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</si>
  <si>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</si>
  <si>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</si>
  <si>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</si>
  <si>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</si>
  <si>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</si>
  <si>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</si>
  <si>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</si>
  <si>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</si>
  <si>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</si>
  <si>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</si>
  <si>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</si>
  <si>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</si>
  <si>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</si>
  <si>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</si>
  <si>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</si>
  <si>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</si>
  <si>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</si>
  <si>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</si>
  <si>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</si>
  <si>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</si>
  <si>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</si>
  <si>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</si>
  <si>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</si>
  <si>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</si>
  <si>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</si>
  <si>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</si>
  <si>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</si>
  <si>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</si>
  <si>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</si>
  <si>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</si>
  <si>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</si>
  <si>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</si>
  <si>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</si>
  <si>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</si>
  <si>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</si>
  <si>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</si>
  <si>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</si>
  <si>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</si>
  <si>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</si>
  <si>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</si>
  <si>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</si>
  <si>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</si>
  <si>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</si>
  <si>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</si>
  <si>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</si>
  <si>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</si>
  <si>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</si>
  <si>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</si>
  <si>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</si>
  <si>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</si>
  <si>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</si>
  <si>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</si>
  <si>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</si>
  <si>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</si>
  <si>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</si>
  <si>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</si>
  <si>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</si>
  <si>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</si>
  <si>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</si>
  <si>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</si>
  <si>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</si>
  <si>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</si>
  <si>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</si>
  <si>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</si>
  <si>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</si>
  <si>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</si>
  <si>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</si>
  <si>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</si>
  <si>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</si>
  <si>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</si>
  <si>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</si>
  <si>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</si>
  <si>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</si>
  <si>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</si>
  <si>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</si>
  <si>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</si>
  <si>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</si>
  <si>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</si>
  <si>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</si>
  <si>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</si>
  <si>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</si>
  <si>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</si>
  <si>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</si>
  <si>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</si>
  <si>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</si>
  <si>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</si>
  <si>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</si>
  <si>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</si>
  <si>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</si>
  <si>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</si>
  <si>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</si>
  <si>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</si>
  <si>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</si>
  <si>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</si>
  <si>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</si>
  <si>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</si>
  <si>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</si>
  <si>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</si>
  <si>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</si>
  <si>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</si>
  <si>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</si>
  <si>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</si>
  <si>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</si>
  <si>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</si>
  <si>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</si>
  <si>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</si>
  <si>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</si>
  <si>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</si>
  <si>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</si>
  <si>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</si>
  <si>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</si>
  <si>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</si>
  <si>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</si>
  <si>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</si>
  <si>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</si>
  <si>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</si>
  <si>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</si>
  <si>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</si>
  <si>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</si>
  <si>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</si>
  <si>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</si>
  <si>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</si>
  <si>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</si>
  <si>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</si>
  <si>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</si>
  <si>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</si>
  <si>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</si>
  <si>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</si>
  <si>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</si>
  <si>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</si>
  <si>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</si>
  <si>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</si>
  <si>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</si>
  <si>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</si>
  <si>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</si>
  <si>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</si>
  <si>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</si>
  <si>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</si>
  <si>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</si>
  <si>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</si>
  <si>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</si>
  <si>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</si>
  <si>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</si>
  <si>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</si>
  <si>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</si>
  <si>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</si>
  <si>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</si>
  <si>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</si>
  <si>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</si>
  <si>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</si>
  <si>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</si>
  <si>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</si>
  <si>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</si>
  <si>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</si>
  <si>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</si>
  <si>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</si>
  <si>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</si>
  <si>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</si>
  <si>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</si>
  <si>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</si>
  <si>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</si>
  <si>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</si>
  <si>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</si>
  <si>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</si>
  <si>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</si>
  <si>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</si>
  <si>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</si>
  <si>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</si>
  <si>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</si>
  <si>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</si>
  <si>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</si>
  <si>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</si>
  <si>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</si>
  <si>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</si>
  <si>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</si>
  <si>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</si>
  <si>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</si>
  <si>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</si>
  <si>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</si>
  <si>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</si>
  <si>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</si>
  <si>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</si>
  <si>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</si>
  <si>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</si>
  <si>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</si>
  <si>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</si>
  <si>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</si>
  <si>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</si>
  <si>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</si>
  <si>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</si>
  <si>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</si>
  <si>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</si>
  <si>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</si>
  <si>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</si>
  <si>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</si>
  <si>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</si>
  <si>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</si>
  <si>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</si>
  <si>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</si>
  <si>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</si>
  <si>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</si>
  <si>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</si>
  <si>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</si>
  <si>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</si>
  <si>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</si>
  <si>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</si>
  <si>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</si>
  <si>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</si>
  <si>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</si>
  <si>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</si>
  <si>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</si>
  <si>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</si>
  <si>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</si>
  <si>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</si>
  <si>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</si>
  <si>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</si>
  <si>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</si>
  <si>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</si>
  <si>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</si>
  <si>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</si>
  <si>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</si>
  <si>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</si>
  <si>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</si>
  <si>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</si>
  <si>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</si>
  <si>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</si>
  <si>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</si>
  <si>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</si>
  <si>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</si>
  <si>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</si>
  <si>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</si>
  <si>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</si>
  <si>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</si>
  <si>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</si>
  <si>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</si>
  <si>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</si>
  <si>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</si>
  <si>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</si>
  <si>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</si>
  <si>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</si>
  <si>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</si>
  <si>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</si>
  <si>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</si>
  <si>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</si>
  <si>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</si>
  <si>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</si>
  <si>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</si>
  <si>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</si>
  <si>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</si>
  <si>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</si>
  <si>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</si>
  <si>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</si>
  <si>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</si>
  <si>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</si>
  <si>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</si>
  <si>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</si>
  <si>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</si>
  <si>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</si>
  <si>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</si>
  <si>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</si>
  <si>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</si>
  <si>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</si>
  <si>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</si>
  <si>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</si>
  <si>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</si>
  <si>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</si>
  <si>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</si>
  <si>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</si>
  <si>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</si>
  <si>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</si>
  <si>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</si>
  <si>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</si>
  <si>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</si>
  <si>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</si>
  <si>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</si>
  <si>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</si>
  <si>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</si>
  <si>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</si>
  <si>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</si>
  <si>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</si>
  <si>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</si>
  <si>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</si>
  <si>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</si>
  <si>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</si>
  <si>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</si>
  <si>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</si>
  <si>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</si>
  <si>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</si>
  <si>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</si>
  <si>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</si>
  <si>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</si>
  <si>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</si>
  <si>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</si>
  <si>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</si>
  <si>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</si>
  <si>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</si>
  <si>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</si>
  <si>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</si>
  <si>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</si>
  <si>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</si>
  <si>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</si>
  <si>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</si>
  <si>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</si>
  <si>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</si>
  <si>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</si>
  <si>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</si>
  <si>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</si>
  <si>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</si>
  <si>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</si>
  <si>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</si>
  <si>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</si>
  <si>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</si>
  <si>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</si>
  <si>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</si>
  <si>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</si>
  <si>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</si>
  <si>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</si>
  <si>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</si>
  <si>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</si>
  <si>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</si>
  <si>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</si>
  <si>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</si>
  <si>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</si>
  <si>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</si>
  <si>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</si>
  <si>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</si>
  <si>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</si>
  <si>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</si>
  <si>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</si>
  <si>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</si>
  <si>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</si>
  <si>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</si>
  <si>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</si>
  <si>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</si>
  <si>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</si>
  <si>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</si>
  <si>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</si>
  <si>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</si>
  <si>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</si>
  <si>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</si>
  <si>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</si>
  <si>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</si>
  <si>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</si>
  <si>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</si>
  <si>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</si>
  <si>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</si>
  <si>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</si>
  <si>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</si>
  <si>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</si>
  <si>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</si>
  <si>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</si>
  <si>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</si>
  <si>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</si>
  <si>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</si>
  <si>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</si>
  <si>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</si>
  <si>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</si>
  <si>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</si>
  <si>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</si>
  <si>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</si>
  <si>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</si>
  <si>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</si>
  <si>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</si>
  <si>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</si>
  <si>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</si>
  <si>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</si>
  <si>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</si>
  <si>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</si>
  <si>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</si>
  <si>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</si>
  <si>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</si>
  <si>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</si>
  <si>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</si>
  <si>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</si>
  <si>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</si>
  <si>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</si>
  <si>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</si>
  <si>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</si>
  <si>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</si>
  <si>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</si>
  <si>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</si>
  <si>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</si>
  <si>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</si>
  <si>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</si>
  <si>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</si>
  <si>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</si>
  <si>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</si>
  <si>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</si>
  <si>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</si>
  <si>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</si>
  <si>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</si>
  <si>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</si>
  <si>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</si>
  <si>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</si>
  <si>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</si>
  <si>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</si>
  <si>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</si>
  <si>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</si>
  <si>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</si>
  <si>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</si>
  <si>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</si>
  <si>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</si>
  <si>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</si>
  <si>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</si>
  <si>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</si>
  <si>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</si>
  <si>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</si>
  <si>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</si>
  <si>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</si>
  <si>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</si>
  <si>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</si>
  <si>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</si>
  <si>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</si>
  <si>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</si>
  <si>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</si>
  <si>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</si>
  <si>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</si>
  <si>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</si>
  <si>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</si>
  <si>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</si>
  <si>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</si>
  <si>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</si>
  <si>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</si>
  <si>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</si>
  <si>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</si>
  <si>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</si>
  <si>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</si>
  <si>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</si>
  <si>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</si>
  <si>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</si>
  <si>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</si>
  <si>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</si>
  <si>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</si>
  <si>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</si>
  <si>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</si>
  <si>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</si>
  <si>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</si>
  <si>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</si>
  <si>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</si>
  <si>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</si>
  <si>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</si>
  <si>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</si>
  <si>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</si>
  <si>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</si>
  <si>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</si>
  <si>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</si>
  <si>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</si>
  <si>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</si>
  <si>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</si>
  <si>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</si>
  <si>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</si>
  <si>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</si>
  <si>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</si>
  <si>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</si>
  <si>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</si>
  <si>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</si>
  <si>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</si>
  <si>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</si>
  <si>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</si>
  <si>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</si>
  <si>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</si>
  <si>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</si>
  <si>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</si>
  <si>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</si>
  <si>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</si>
  <si>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</si>
  <si>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</si>
  <si>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</si>
  <si>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</si>
  <si>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</si>
  <si>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</si>
  <si>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</si>
  <si>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</si>
  <si>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</si>
  <si>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</si>
  <si>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</si>
  <si>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</si>
  <si>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</si>
  <si>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</si>
  <si>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</si>
  <si>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</si>
  <si>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</si>
  <si>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</si>
  <si>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</si>
  <si>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</si>
  <si>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</si>
  <si>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</si>
  <si>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</si>
  <si>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</si>
  <si>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</si>
  <si>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</si>
  <si>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</si>
  <si>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</si>
  <si>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</si>
  <si>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</si>
  <si>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</si>
  <si>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</si>
  <si>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</si>
  <si>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</si>
  <si>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</si>
  <si>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</si>
  <si>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</si>
  <si>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</si>
  <si>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</si>
  <si>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</si>
  <si>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</si>
  <si>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</si>
  <si>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</si>
  <si>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</si>
  <si>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</si>
  <si>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</si>
  <si>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</si>
  <si>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</si>
  <si>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</si>
  <si>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</si>
  <si>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</si>
  <si>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</si>
  <si>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</si>
  <si>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</si>
  <si>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</si>
  <si>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</si>
  <si>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</si>
  <si>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</si>
  <si>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</si>
  <si>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</si>
  <si>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</si>
  <si>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</si>
  <si>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</si>
  <si>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</si>
  <si>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</si>
  <si>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</si>
  <si>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</si>
  <si>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</si>
  <si>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</si>
  <si>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</si>
  <si>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</si>
  <si>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</si>
  <si>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</si>
  <si>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</si>
  <si>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</si>
  <si>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</si>
  <si>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</si>
  <si>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</si>
  <si>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</si>
  <si>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</si>
  <si>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</si>
  <si>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</si>
  <si>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</si>
  <si>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</si>
  <si>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</si>
  <si>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</si>
  <si>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</si>
  <si>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</si>
  <si>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</si>
  <si>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</si>
  <si>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</si>
  <si>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</si>
  <si>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</si>
  <si>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</si>
  <si>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</si>
  <si>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</si>
  <si>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</si>
  <si>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</si>
  <si>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</si>
  <si>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</si>
  <si>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</si>
  <si>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</si>
  <si>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</si>
  <si>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</si>
  <si>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</si>
  <si>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</si>
  <si>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</si>
  <si>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</si>
  <si>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</si>
  <si>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</si>
  <si>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</si>
  <si>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</si>
  <si>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</si>
  <si>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</si>
  <si>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</si>
  <si>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</si>
  <si>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</si>
  <si>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</si>
  <si>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</si>
  <si>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</si>
  <si>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</si>
  <si>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</si>
  <si>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</si>
  <si>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</si>
  <si>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</si>
  <si>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</si>
  <si>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</si>
  <si>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</si>
  <si>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</si>
  <si>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</si>
  <si>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</si>
  <si>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</si>
  <si>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</si>
  <si>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</si>
  <si>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</si>
  <si>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</si>
  <si>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</si>
  <si>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</si>
  <si>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</si>
  <si>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</si>
  <si>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</si>
  <si>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</si>
  <si>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</si>
  <si>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</si>
  <si>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</si>
  <si>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</si>
  <si>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</si>
  <si>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</si>
  <si>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</si>
  <si>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</si>
  <si>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</si>
  <si>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</si>
  <si>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</si>
  <si>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</si>
  <si>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</si>
  <si>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</si>
  <si>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</si>
  <si>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</si>
  <si>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</si>
  <si>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</si>
  <si>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</si>
  <si>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</si>
  <si>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</si>
  <si>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</si>
  <si>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</si>
  <si>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</si>
  <si>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</si>
  <si>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</si>
  <si>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</si>
  <si>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</si>
  <si>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</si>
  <si>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</si>
  <si>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</si>
  <si>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</si>
  <si>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</si>
  <si>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</si>
  <si>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</si>
  <si>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</si>
  <si>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</si>
  <si>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</si>
  <si>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</si>
  <si>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</si>
  <si>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</si>
  <si>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</si>
  <si>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</si>
  <si>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</si>
  <si>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</si>
  <si>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</si>
  <si>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</si>
  <si>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</si>
  <si>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</si>
  <si>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</si>
  <si>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</si>
  <si>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</si>
  <si>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</si>
  <si>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</si>
  <si>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</si>
  <si>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</si>
  <si>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</si>
  <si>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</si>
  <si>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</si>
  <si>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</si>
  <si>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</si>
  <si>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</si>
  <si>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</si>
  <si>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</si>
  <si>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</si>
  <si>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</si>
  <si>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</si>
  <si>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</si>
  <si>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</si>
  <si>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</si>
  <si>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</si>
  <si>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</si>
  <si>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</si>
  <si>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</si>
  <si>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</si>
  <si>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</si>
  <si>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</si>
  <si>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</si>
  <si>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</si>
  <si>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</si>
  <si>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</si>
  <si>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</si>
  <si>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</si>
  <si>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</si>
  <si>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</si>
  <si>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</si>
  <si>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</si>
  <si>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</si>
  <si>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</si>
  <si>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</si>
  <si>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</si>
  <si>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</si>
  <si>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</si>
  <si>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</si>
  <si>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</si>
  <si>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</si>
  <si>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</si>
  <si>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</si>
  <si>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</si>
  <si>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</si>
  <si>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</si>
  <si>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</si>
  <si>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</si>
  <si>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</si>
  <si>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</si>
  <si>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</si>
  <si>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</si>
  <si>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</si>
  <si>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</si>
  <si>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</si>
  <si>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</si>
  <si>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</si>
  <si>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</si>
  <si>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</si>
  <si>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</si>
  <si>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</si>
  <si>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</si>
  <si>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</si>
  <si>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</si>
  <si>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</si>
  <si>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</si>
  <si>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</si>
  <si>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</si>
  <si>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</si>
  <si>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</si>
  <si>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</si>
  <si>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</si>
  <si>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</si>
  <si>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</si>
  <si>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</si>
  <si>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</si>
  <si>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</si>
  <si>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</si>
  <si>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</si>
  <si>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</si>
  <si>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</si>
  <si>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</si>
  <si>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</si>
  <si>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</si>
  <si>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</si>
  <si>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</si>
  <si>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</si>
  <si>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</si>
  <si>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</si>
  <si>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</si>
  <si>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</si>
  <si>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</si>
  <si>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</si>
  <si>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</si>
  <si>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</si>
  <si>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</si>
  <si>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</si>
  <si>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</si>
  <si>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</si>
  <si>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</si>
  <si>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</si>
  <si>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</si>
  <si>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</si>
  <si>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</si>
  <si>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</si>
  <si>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</si>
  <si>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</si>
  <si>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</si>
  <si>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</si>
  <si>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</si>
  <si>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</si>
  <si>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</si>
  <si>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</si>
  <si>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</si>
  <si>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</si>
  <si>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</si>
  <si>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</si>
  <si>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</si>
  <si>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</si>
  <si>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</si>
  <si>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</si>
  <si>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</si>
  <si>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</si>
  <si>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</si>
  <si>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</si>
  <si>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</si>
  <si>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</si>
  <si>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</si>
  <si>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</si>
  <si>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</si>
  <si>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</si>
  <si>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</si>
  <si>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</si>
  <si>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</si>
  <si>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</si>
  <si>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</si>
  <si>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</si>
  <si>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</si>
  <si>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</si>
  <si>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</si>
  <si>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</si>
  <si>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</si>
  <si>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</si>
  <si>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</si>
  <si>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</si>
  <si>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</si>
  <si>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</si>
  <si>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</si>
  <si>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</si>
  <si>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</si>
  <si>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</si>
  <si>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</si>
  <si>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</si>
  <si>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</si>
  <si>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</si>
  <si>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</si>
  <si>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</si>
  <si>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</si>
  <si>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</si>
  <si>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</si>
  <si>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</si>
  <si>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</si>
  <si>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</si>
  <si>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</si>
  <si>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</si>
  <si>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</si>
  <si>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</si>
  <si>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</si>
  <si>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</si>
  <si>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</si>
  <si>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</si>
  <si>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</si>
  <si>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</si>
  <si>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</si>
  <si>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</si>
  <si>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</si>
  <si>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</si>
  <si>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</si>
  <si>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</si>
  <si>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</si>
  <si>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</si>
  <si>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</si>
  <si>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</si>
  <si>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</si>
  <si>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</si>
  <si>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</si>
  <si>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</si>
  <si>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</si>
  <si>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</si>
  <si>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</si>
  <si>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</si>
  <si>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</si>
  <si>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</si>
  <si>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</si>
  <si>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</si>
  <si>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</si>
  <si>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</si>
  <si>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</si>
  <si>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</si>
  <si>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</si>
  <si>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</si>
  <si>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</si>
  <si>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</si>
  <si>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</si>
  <si>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</si>
  <si>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</si>
  <si>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</si>
  <si>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</si>
  <si>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</si>
  <si>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</si>
  <si>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</si>
  <si>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</si>
  <si>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</si>
  <si>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</si>
  <si>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</si>
  <si>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</si>
  <si>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</si>
  <si>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</si>
  <si>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</si>
  <si>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</si>
  <si>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</si>
  <si>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</si>
  <si>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</si>
  <si>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</si>
  <si>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</si>
  <si>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</si>
  <si>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</si>
  <si>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</si>
  <si>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</si>
  <si>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</si>
  <si>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</si>
  <si>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</si>
  <si>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</si>
  <si>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</si>
  <si>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</si>
  <si>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</si>
  <si>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</si>
  <si>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</si>
  <si>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</si>
  <si>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</si>
  <si>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</si>
  <si>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</si>
  <si>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</si>
  <si>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</si>
  <si>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</si>
  <si>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</si>
  <si>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</si>
  <si>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</si>
  <si>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</si>
  <si>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</si>
  <si>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</si>
  <si>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</si>
  <si>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</si>
  <si>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</si>
  <si>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</si>
  <si>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</si>
  <si>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</si>
  <si>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</si>
  <si>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</si>
  <si>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</si>
  <si>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</si>
  <si>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</si>
  <si>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</si>
  <si>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</si>
  <si>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</si>
  <si>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</si>
  <si>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</si>
  <si>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</si>
  <si>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</si>
  <si>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</si>
  <si>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</si>
  <si>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</si>
  <si>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</si>
  <si>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</si>
  <si>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</si>
  <si>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</si>
  <si>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</si>
  <si>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</si>
  <si>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</si>
  <si>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</si>
  <si>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</si>
  <si>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</si>
  <si>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</si>
  <si>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</si>
  <si>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</si>
  <si>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</si>
  <si>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</si>
  <si>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</si>
  <si>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</si>
  <si>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</si>
  <si>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</si>
  <si>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</si>
  <si>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</si>
  <si>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</si>
  <si>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</si>
  <si>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</si>
  <si>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</si>
  <si>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</si>
  <si>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</si>
  <si>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</si>
  <si>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</si>
  <si>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</si>
  <si>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</si>
  <si>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</si>
  <si>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</si>
  <si>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</si>
  <si>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</si>
  <si>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</si>
  <si>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</si>
  <si>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</si>
  <si>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</si>
  <si>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</si>
  <si>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</si>
  <si>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</si>
  <si>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</si>
  <si>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</si>
  <si>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</si>
  <si>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</si>
  <si>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</si>
  <si>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</si>
  <si>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</si>
  <si>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</si>
  <si>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</si>
  <si>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</si>
  <si>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</si>
  <si>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</si>
  <si>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</si>
  <si>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</si>
  <si>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</si>
  <si>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</si>
  <si>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</si>
  <si>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</si>
  <si>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</si>
  <si>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</si>
  <si>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</si>
  <si>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</si>
  <si>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</si>
  <si>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</si>
  <si>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</si>
  <si>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</si>
  <si>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</si>
  <si>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</si>
  <si>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</si>
  <si>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</si>
  <si>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</si>
  <si>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</si>
  <si>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</si>
  <si>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</si>
  <si>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</si>
  <si>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</si>
  <si>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</si>
  <si>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</si>
  <si>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</si>
  <si>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</si>
  <si>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</si>
  <si>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</si>
  <si>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</si>
  <si>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</si>
  <si>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</si>
  <si>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</si>
  <si>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</si>
  <si>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</si>
  <si>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</si>
  <si>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</si>
  <si>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</si>
  <si>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</si>
  <si>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</si>
  <si>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</si>
  <si>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</si>
  <si>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</si>
  <si>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</si>
  <si>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</si>
  <si>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</si>
  <si>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</si>
  <si>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</si>
  <si>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</si>
  <si>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</si>
  <si>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</si>
  <si>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</si>
  <si>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</si>
  <si>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</si>
  <si>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</si>
  <si>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</si>
  <si>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</si>
  <si>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</si>
  <si>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</si>
  <si>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</si>
  <si>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</si>
  <si>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</si>
  <si>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</si>
  <si>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</si>
  <si>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</si>
  <si>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</si>
  <si>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</si>
  <si>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</si>
  <si>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</si>
  <si>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</si>
  <si>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</si>
  <si>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</si>
  <si>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</si>
  <si>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</si>
  <si>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</si>
  <si>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</si>
  <si>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</si>
  <si>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</si>
  <si>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</si>
  <si>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</si>
  <si>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</si>
  <si>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</si>
  <si>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</si>
  <si>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</si>
  <si>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</si>
  <si>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</si>
  <si>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</si>
  <si>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</si>
  <si>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</si>
  <si>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</si>
  <si>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</si>
  <si>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</si>
  <si>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</si>
  <si>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</si>
  <si>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</si>
  <si>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</si>
  <si>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</si>
  <si>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</si>
  <si>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</si>
  <si>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</si>
  <si>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</si>
  <si>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</si>
  <si>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</si>
  <si>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</si>
  <si>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</si>
  <si>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</si>
  <si>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</si>
  <si>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</si>
  <si>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</si>
  <si>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</si>
  <si>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</si>
  <si>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</si>
  <si>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</si>
  <si>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</si>
  <si>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</si>
  <si>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</si>
  <si>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</si>
  <si>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</si>
  <si>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</si>
  <si>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</si>
  <si>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</si>
  <si>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</si>
  <si>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</si>
  <si>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</si>
  <si>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</si>
  <si>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</si>
  <si>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</si>
  <si>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</si>
  <si>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</si>
  <si>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</si>
  <si>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</si>
  <si>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</si>
  <si>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</si>
  <si>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</si>
  <si>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</si>
  <si>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</si>
  <si>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</si>
  <si>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</si>
  <si>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</si>
  <si>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</si>
  <si>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</si>
  <si>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</si>
  <si>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</si>
  <si>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</si>
  <si>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</si>
  <si>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</si>
  <si>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</si>
  <si>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</si>
  <si>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</si>
  <si>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</si>
  <si>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</si>
  <si>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</si>
  <si>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</si>
  <si>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</si>
  <si>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</si>
  <si>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</si>
  <si>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</si>
  <si>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</si>
  <si>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</si>
  <si>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</si>
  <si>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</si>
  <si>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</si>
  <si>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</si>
  <si>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</si>
  <si>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</si>
  <si>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</si>
  <si>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</si>
  <si>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</si>
  <si>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</si>
  <si>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</si>
  <si>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</si>
  <si>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</si>
  <si>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</si>
  <si>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</si>
  <si>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</si>
  <si>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</si>
  <si>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</si>
  <si>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</si>
  <si>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</si>
  <si>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</si>
  <si>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</si>
  <si>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</si>
  <si>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</si>
  <si>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</si>
  <si>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</si>
  <si>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</si>
  <si>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</si>
  <si>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</si>
  <si>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</si>
  <si>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</si>
  <si>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</si>
  <si>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</si>
  <si>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</si>
  <si>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</si>
  <si>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</si>
  <si>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</si>
  <si>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</si>
  <si>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</si>
  <si>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</si>
  <si>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</si>
  <si>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</si>
  <si>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</si>
  <si>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</si>
  <si>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</si>
  <si>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</si>
  <si>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</si>
  <si>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</si>
  <si>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</si>
  <si>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</si>
  <si>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</si>
  <si>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</si>
  <si>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</si>
  <si>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</si>
  <si>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</si>
  <si>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</si>
  <si>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</si>
  <si>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</si>
  <si>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</si>
  <si>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</si>
  <si>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</si>
  <si>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</si>
  <si>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</si>
  <si>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</si>
  <si>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</si>
  <si>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</si>
  <si>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</si>
  <si>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</si>
  <si>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</si>
  <si>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</si>
  <si>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</si>
  <si>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</si>
  <si>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</si>
  <si>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</si>
  <si>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</si>
  <si>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</si>
  <si>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</si>
  <si>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</si>
  <si>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</si>
  <si>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</si>
  <si>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</si>
  <si>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</si>
  <si>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</si>
  <si>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</si>
  <si>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</si>
  <si>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</si>
  <si>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</si>
  <si>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</si>
  <si>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</si>
  <si>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</si>
  <si>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</si>
  <si>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</si>
  <si>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</si>
  <si>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</si>
  <si>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</si>
  <si>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</si>
  <si>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</si>
  <si>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</si>
  <si>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</si>
  <si>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</si>
  <si>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</si>
  <si>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</si>
  <si>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</si>
  <si>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</si>
  <si>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</si>
  <si>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</si>
  <si>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</si>
  <si>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</si>
  <si>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</si>
  <si>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</si>
  <si>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</si>
  <si>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</si>
  <si>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</si>
  <si>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</si>
  <si>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</si>
  <si>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</si>
  <si>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</si>
  <si>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</si>
  <si>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</si>
  <si>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</si>
  <si>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</si>
  <si>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</si>
  <si>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</si>
  <si>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</si>
  <si>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</si>
  <si>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</si>
  <si>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</si>
  <si>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</si>
  <si>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</si>
  <si>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</si>
  <si>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</si>
  <si>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</si>
  <si>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</si>
  <si>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</si>
  <si>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</si>
  <si>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</si>
  <si>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</si>
  <si>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</si>
  <si>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</si>
  <si>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</si>
  <si>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</si>
  <si>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</si>
  <si>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</si>
  <si>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</si>
  <si>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</si>
  <si>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</si>
  <si>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</si>
  <si>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</si>
  <si>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</si>
  <si>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</si>
  <si>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</si>
  <si>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</si>
  <si>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</si>
  <si>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</si>
  <si>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</si>
  <si>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</si>
  <si>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</si>
  <si>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</si>
  <si>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</si>
  <si>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</si>
  <si>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</si>
  <si>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</si>
  <si>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</si>
  <si>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</si>
  <si>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</si>
  <si>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</si>
  <si>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</si>
  <si>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</si>
  <si>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</si>
  <si>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</si>
  <si>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</si>
  <si>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</si>
  <si>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</si>
  <si>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</si>
  <si>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</si>
  <si>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</si>
  <si>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</si>
  <si>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</si>
  <si>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</si>
  <si>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</si>
  <si>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</si>
  <si>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</si>
  <si>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</si>
  <si>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</si>
  <si>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</si>
  <si>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</si>
  <si>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</si>
  <si>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</si>
  <si>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</si>
  <si>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</si>
  <si>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</si>
  <si>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</si>
  <si>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</si>
  <si>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</si>
  <si>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</si>
  <si>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</si>
  <si>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</si>
  <si>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</si>
  <si>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</si>
  <si>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</si>
  <si>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</si>
  <si>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</si>
  <si>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</si>
  <si>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</si>
  <si>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</si>
  <si>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</si>
  <si>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</si>
  <si>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</si>
  <si>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</si>
  <si>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</si>
  <si>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</si>
  <si>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</si>
  <si>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</si>
  <si>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</si>
  <si>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</si>
  <si>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</si>
  <si>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</si>
  <si>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</si>
  <si>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</si>
  <si>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</si>
  <si>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</si>
  <si>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</si>
  <si>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</si>
  <si>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</si>
  <si>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</si>
  <si>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</si>
  <si>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</si>
  <si>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</si>
  <si>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</si>
  <si>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</si>
  <si>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</si>
  <si>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</si>
  <si>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</si>
  <si>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</si>
  <si>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</si>
  <si>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</si>
  <si>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</si>
  <si>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</si>
  <si>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</si>
  <si>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</si>
  <si>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</si>
  <si>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</si>
  <si>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</si>
  <si>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</si>
  <si>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</si>
  <si>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</si>
  <si>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</si>
  <si>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</si>
  <si>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</si>
  <si>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</si>
  <si>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</si>
  <si>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</si>
  <si>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</si>
  <si>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</si>
  <si>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</si>
  <si>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</si>
  <si>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</si>
  <si>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</si>
  <si>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</si>
  <si>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</si>
  <si>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</si>
  <si>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</si>
  <si>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</si>
  <si>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</si>
  <si>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</si>
  <si>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</si>
  <si>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</si>
  <si>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</si>
  <si>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</si>
  <si>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</si>
  <si>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</si>
  <si>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</si>
  <si>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</si>
  <si>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</si>
  <si>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</si>
  <si>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</si>
  <si>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</si>
  <si>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</si>
  <si>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</si>
  <si>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</si>
  <si>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</si>
  <si>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</si>
  <si>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</si>
  <si>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</si>
  <si>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</si>
  <si>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</si>
  <si>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</si>
  <si>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</si>
  <si>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</si>
  <si>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</si>
  <si>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</si>
  <si>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</si>
  <si>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</si>
  <si>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</si>
  <si>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</si>
  <si>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</si>
  <si>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</si>
  <si>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</si>
  <si>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</si>
  <si>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</si>
  <si>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</si>
  <si>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</si>
  <si>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</si>
  <si>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</si>
  <si>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</si>
  <si>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</si>
  <si>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</si>
  <si>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</si>
  <si>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</si>
  <si>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</si>
  <si>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</si>
  <si>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</si>
  <si>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</si>
  <si>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</si>
  <si>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</si>
  <si>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</si>
  <si>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</si>
  <si>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</si>
  <si>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</si>
  <si>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</si>
  <si>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</si>
  <si>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</si>
  <si>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</si>
  <si>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</si>
  <si>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</si>
  <si>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</si>
  <si>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</si>
  <si>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</si>
  <si>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</si>
  <si>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</si>
  <si>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</si>
  <si>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</si>
  <si>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</si>
  <si>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</si>
  <si>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</si>
  <si>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</si>
  <si>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</si>
  <si>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</si>
  <si>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</si>
  <si>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</si>
  <si>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</si>
  <si>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</si>
  <si>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</si>
  <si>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</si>
  <si>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</si>
  <si>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</si>
  <si>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</si>
  <si>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</si>
  <si>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</si>
  <si>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</si>
  <si>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</si>
  <si>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</si>
  <si>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</si>
  <si>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</si>
  <si>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</si>
  <si>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</si>
  <si>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</si>
  <si>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</si>
  <si>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</si>
  <si>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</si>
  <si>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</si>
  <si>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</si>
  <si>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</si>
  <si>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</si>
  <si>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</si>
  <si>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</si>
  <si>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</si>
  <si>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</si>
  <si>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</si>
  <si>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</si>
  <si>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</si>
  <si>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</si>
  <si>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</si>
  <si>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</si>
  <si>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</si>
  <si>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</si>
  <si>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</si>
  <si>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</si>
  <si>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</si>
  <si>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</si>
  <si>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</si>
  <si>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</si>
  <si>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</si>
  <si>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</si>
  <si>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</si>
  <si>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</si>
  <si>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</si>
  <si>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</si>
  <si>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</si>
  <si>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</si>
  <si>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</si>
  <si>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</si>
  <si>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</si>
  <si>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</si>
  <si>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</si>
  <si>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</si>
  <si>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</si>
  <si>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</si>
  <si>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</si>
  <si>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</si>
  <si>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</si>
  <si>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</si>
  <si>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</si>
  <si>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</si>
  <si>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</si>
  <si>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</si>
  <si>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</si>
  <si>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</si>
  <si>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</si>
  <si>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</si>
  <si>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</si>
  <si>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</si>
  <si>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</si>
  <si>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</si>
  <si>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</si>
  <si>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</si>
  <si>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</si>
  <si>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</si>
  <si>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</si>
  <si>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</si>
  <si>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</si>
  <si>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</si>
  <si>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</si>
  <si>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</si>
  <si>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</si>
  <si>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</si>
  <si>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</si>
  <si>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</si>
  <si>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</si>
  <si>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</si>
  <si>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</si>
  <si>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</si>
  <si>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</si>
  <si>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</si>
  <si>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</si>
  <si>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</si>
  <si>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</si>
  <si>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</si>
  <si>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</si>
  <si>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</si>
  <si>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</si>
  <si>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</si>
  <si>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</si>
  <si>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</si>
  <si>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</si>
  <si>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</si>
  <si>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</si>
  <si>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</si>
  <si>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</si>
  <si>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</si>
  <si>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</si>
  <si>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</si>
  <si>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</si>
  <si>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</si>
  <si>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</si>
  <si>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</si>
  <si>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</si>
  <si>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</si>
  <si>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</si>
  <si>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</si>
  <si>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</si>
  <si>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</si>
  <si>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</si>
  <si>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</si>
  <si>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</si>
  <si>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</si>
  <si>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</si>
  <si>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</si>
  <si>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</si>
  <si>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</si>
  <si>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</si>
  <si>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</si>
  <si>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</si>
  <si>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</si>
  <si>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</si>
  <si>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</si>
  <si>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</si>
  <si>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</si>
  <si>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</si>
  <si>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</si>
  <si>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</si>
  <si>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</si>
  <si>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</si>
  <si>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</si>
  <si>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</si>
  <si>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</si>
  <si>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</si>
  <si>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</si>
  <si>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</si>
  <si>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</si>
  <si>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</si>
  <si>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</si>
  <si>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</si>
  <si>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</si>
  <si>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</si>
  <si>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</si>
  <si>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</si>
  <si>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</si>
  <si>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</si>
  <si>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</si>
  <si>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</si>
  <si>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</si>
  <si>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</si>
  <si>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</si>
  <si>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</si>
  <si>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</si>
  <si>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</si>
  <si>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</si>
  <si>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</si>
  <si>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</si>
  <si>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</si>
  <si>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</si>
  <si>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</si>
  <si>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</si>
  <si>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</si>
  <si>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</si>
  <si>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</si>
  <si>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</si>
  <si>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</si>
  <si>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</si>
  <si>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</si>
  <si>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</si>
  <si>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</si>
  <si>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</si>
  <si>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</si>
  <si>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</si>
  <si>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</si>
  <si>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</si>
  <si>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</si>
  <si>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</si>
  <si>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</si>
  <si>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</si>
  <si>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</si>
  <si>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</si>
  <si>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</si>
  <si>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</si>
  <si>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</si>
  <si>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</si>
  <si>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</si>
  <si>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</si>
  <si>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</si>
  <si>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</si>
  <si>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</si>
  <si>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</si>
  <si>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</si>
  <si>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</si>
  <si>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</si>
  <si>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</si>
  <si>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</si>
  <si>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</si>
  <si>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</si>
  <si>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</si>
  <si>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</si>
  <si>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</si>
  <si>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</si>
  <si>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</si>
  <si>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</si>
  <si>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</si>
  <si>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</si>
  <si>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</si>
  <si>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</si>
  <si>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</si>
  <si>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</si>
  <si>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</si>
  <si>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</si>
  <si>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</si>
  <si>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</si>
  <si>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</si>
  <si>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</si>
  <si>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</si>
  <si>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</si>
  <si>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</si>
  <si>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</si>
  <si>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</si>
  <si>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</si>
  <si>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</si>
  <si>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</si>
  <si>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</si>
  <si>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</si>
  <si>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</si>
  <si>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</si>
  <si>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</si>
  <si>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</si>
  <si>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</si>
  <si>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</si>
  <si>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</si>
  <si>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</si>
  <si>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</si>
  <si>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</si>
  <si>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</si>
  <si>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</si>
  <si>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</si>
  <si>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</si>
  <si>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</si>
  <si>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</si>
  <si>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</si>
  <si>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</si>
  <si>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</si>
  <si>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</si>
  <si>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</si>
  <si>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</si>
  <si>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</si>
  <si>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</si>
  <si>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</si>
  <si>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</si>
  <si>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</si>
  <si>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</si>
  <si>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</si>
  <si>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</si>
  <si>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</si>
  <si>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</si>
  <si>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</si>
  <si>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</si>
  <si>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</si>
  <si>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</si>
  <si>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</si>
  <si>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</si>
  <si>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</si>
  <si>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</si>
  <si>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</si>
  <si>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</si>
  <si>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</si>
  <si>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</si>
  <si>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</si>
  <si>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</si>
  <si>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</si>
  <si>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</si>
  <si>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</si>
  <si>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</si>
  <si>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</si>
  <si>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</si>
  <si>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</si>
  <si>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</si>
  <si>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</si>
  <si>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</si>
  <si>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</si>
  <si>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</si>
  <si>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</si>
  <si>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</si>
  <si>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</si>
  <si>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</si>
  <si>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</si>
  <si>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</si>
  <si>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</si>
  <si>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</si>
  <si>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</si>
  <si>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</si>
  <si>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</si>
  <si>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</si>
  <si>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</si>
  <si>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</si>
  <si>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</si>
  <si>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</si>
  <si>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</si>
  <si>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</si>
  <si>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</si>
  <si>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</si>
  <si>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</si>
  <si>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</si>
  <si>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</si>
  <si>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</si>
  <si>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</si>
  <si>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</si>
  <si>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</si>
  <si>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</si>
  <si>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</si>
  <si>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</si>
  <si>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</si>
  <si>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</si>
  <si>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</si>
  <si>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</si>
  <si>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</si>
  <si>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</si>
  <si>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</si>
  <si>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</si>
  <si>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</si>
  <si>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</si>
  <si>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</si>
  <si>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</si>
  <si>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</si>
  <si>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</si>
  <si>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</si>
  <si>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</si>
  <si>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</si>
  <si>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</si>
  <si>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</si>
  <si>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</si>
  <si>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</si>
  <si>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</si>
  <si>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</si>
  <si>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</si>
  <si>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</si>
  <si>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</si>
  <si>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</si>
  <si>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</si>
  <si>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</si>
  <si>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</si>
  <si>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</si>
  <si>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</si>
  <si>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</si>
  <si>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</si>
  <si>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</si>
  <si>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</si>
  <si>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</si>
  <si>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</si>
  <si>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</si>
  <si>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</si>
  <si>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</si>
  <si>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</si>
  <si>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</si>
  <si>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</si>
  <si>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</si>
  <si>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</si>
  <si>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</si>
  <si>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</si>
  <si>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</si>
  <si>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</si>
  <si>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</si>
  <si>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</si>
  <si>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</si>
  <si>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</si>
  <si>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</si>
  <si>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</si>
  <si>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</si>
  <si>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</si>
  <si>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</si>
  <si>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</si>
  <si>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</si>
  <si>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</si>
  <si>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</si>
  <si>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</si>
  <si>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</si>
  <si>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</si>
  <si>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</si>
  <si>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</si>
  <si>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</si>
  <si>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</si>
  <si>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</si>
  <si>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</si>
  <si>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</si>
  <si>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</si>
  <si>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</si>
  <si>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</si>
  <si>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</si>
  <si>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</si>
  <si>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</si>
  <si>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</si>
  <si>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</si>
  <si>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</si>
  <si>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</si>
  <si>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</si>
  <si>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</si>
  <si>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</si>
  <si>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</si>
  <si>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</si>
  <si>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</si>
  <si>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</si>
  <si>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</si>
  <si>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</si>
  <si>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</si>
  <si>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</si>
  <si>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</si>
  <si>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</si>
  <si>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</si>
  <si>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</si>
  <si>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</si>
  <si>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</si>
  <si>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</si>
  <si>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</si>
  <si>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</si>
  <si>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</si>
  <si>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</si>
  <si>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</si>
  <si>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</si>
  <si>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</si>
  <si>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</si>
  <si>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</si>
  <si>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</si>
  <si>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</si>
  <si>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</si>
  <si>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</si>
  <si>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</si>
  <si>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</si>
  <si>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</si>
  <si>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</si>
  <si>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</si>
  <si>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</si>
  <si>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</si>
  <si>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</si>
  <si>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</si>
  <si>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</si>
  <si>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</si>
  <si>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</si>
  <si>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</si>
  <si>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</si>
  <si>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</si>
  <si>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</si>
  <si>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</si>
  <si>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</si>
  <si>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</si>
  <si>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</si>
  <si>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</si>
  <si>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</si>
  <si>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</si>
  <si>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</si>
  <si>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</si>
  <si>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</si>
  <si>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</si>
  <si>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</si>
  <si>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</si>
  <si>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</si>
  <si>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</si>
  <si>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</si>
  <si>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</si>
  <si>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</si>
  <si>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</si>
  <si>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</si>
  <si>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</si>
  <si>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</si>
  <si>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</si>
  <si>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</si>
  <si>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</si>
  <si>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</si>
  <si>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</si>
  <si>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</si>
  <si>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</si>
  <si>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</si>
  <si>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</si>
  <si>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</si>
  <si>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</si>
  <si>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</si>
  <si>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</si>
  <si>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</si>
  <si>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</si>
  <si>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</si>
  <si>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</si>
  <si>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</si>
  <si>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</si>
  <si>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</si>
  <si>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</si>
  <si>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</si>
  <si>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</si>
  <si>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</si>
  <si>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</si>
  <si>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</si>
  <si>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</si>
  <si>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</si>
  <si>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</si>
  <si>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</si>
  <si>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</si>
  <si>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</si>
  <si>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</si>
  <si>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</si>
  <si>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</si>
  <si>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</si>
  <si>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</si>
  <si>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</si>
  <si>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</si>
  <si>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</si>
  <si>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</si>
  <si>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</si>
  <si>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</si>
  <si>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</si>
  <si>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</si>
  <si>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</si>
  <si>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</si>
  <si>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</si>
  <si>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</si>
  <si>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</si>
  <si>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</si>
  <si>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</si>
  <si>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</si>
  <si>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</si>
  <si>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</si>
  <si>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</si>
  <si>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</si>
  <si>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</si>
  <si>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</si>
  <si>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</si>
  <si>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</si>
  <si>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</si>
  <si>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</si>
  <si>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</si>
  <si>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</si>
  <si>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</si>
  <si>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</si>
  <si>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</si>
  <si>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</si>
  <si>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</si>
  <si>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</si>
  <si>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</si>
  <si>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</si>
  <si>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</si>
  <si>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</si>
  <si>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</si>
  <si>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</si>
  <si>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</si>
  <si>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</si>
  <si>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</si>
  <si>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</si>
  <si>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</si>
  <si>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</si>
  <si>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</si>
  <si>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</si>
  <si>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</si>
  <si>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</si>
  <si>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</si>
  <si>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</si>
  <si>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</si>
  <si>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</si>
  <si>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</si>
  <si>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</si>
  <si>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</si>
  <si>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</si>
  <si>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</si>
  <si>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</si>
  <si>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</si>
  <si>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</si>
  <si>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</si>
  <si>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</si>
  <si>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</si>
  <si>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</si>
  <si>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</si>
  <si>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</si>
  <si>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</si>
  <si>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</si>
  <si>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</si>
  <si>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</si>
  <si>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</si>
  <si>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</si>
  <si>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</si>
  <si>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</si>
  <si>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</si>
  <si>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</si>
  <si>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</si>
  <si>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</si>
  <si>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</si>
  <si>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</si>
  <si>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</si>
  <si>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</si>
  <si>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</si>
  <si>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</si>
  <si>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</si>
  <si>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</si>
  <si>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</si>
  <si>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</si>
  <si>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</si>
  <si>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</si>
  <si>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</si>
  <si>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</si>
  <si>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</si>
  <si>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</si>
  <si>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</si>
  <si>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</si>
  <si>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</si>
  <si>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</si>
  <si>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</si>
  <si>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</si>
  <si>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</si>
  <si>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</si>
  <si>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</si>
  <si>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</si>
  <si>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</si>
  <si>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</si>
  <si>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</si>
  <si>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</si>
  <si>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</si>
  <si>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</si>
  <si>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</si>
  <si>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</si>
  <si>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</si>
  <si>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</si>
  <si>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</si>
  <si>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</si>
  <si>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</si>
  <si>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</si>
  <si>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</si>
  <si>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</si>
  <si>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</si>
  <si>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</si>
  <si>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</si>
  <si>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</si>
  <si>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</si>
  <si>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</si>
  <si>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</si>
  <si>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</si>
  <si>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</si>
  <si>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</si>
  <si>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</si>
  <si>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</si>
  <si>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</si>
  <si>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</si>
  <si>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</si>
  <si>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</si>
  <si>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</si>
  <si>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</si>
  <si>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</si>
  <si>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</si>
  <si>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</si>
  <si>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</si>
  <si>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</si>
  <si>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</si>
  <si>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</si>
  <si>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</si>
  <si>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</si>
  <si>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</si>
  <si>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</si>
  <si>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</si>
  <si>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</si>
  <si>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</si>
  <si>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</si>
  <si>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</si>
  <si>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</si>
  <si>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</si>
  <si>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</si>
  <si>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</si>
  <si>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</si>
  <si>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</si>
  <si>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</si>
  <si>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</si>
  <si>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</si>
  <si>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</si>
  <si>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</si>
  <si>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</si>
  <si>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</si>
  <si>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</si>
  <si>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</si>
  <si>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</si>
  <si>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</si>
  <si>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</si>
  <si>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</si>
  <si>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</si>
  <si>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</si>
  <si>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</si>
  <si>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</si>
  <si>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</si>
  <si>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</si>
  <si>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</si>
  <si>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</si>
  <si>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</si>
  <si>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</si>
  <si>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</si>
  <si>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</si>
  <si>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</si>
  <si>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</si>
  <si>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</si>
  <si>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</si>
  <si>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</si>
  <si>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</si>
  <si>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</si>
  <si>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</si>
  <si>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</si>
  <si>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</si>
  <si>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</si>
  <si>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</si>
  <si>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</si>
  <si>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</si>
  <si>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</si>
  <si>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</si>
  <si>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</si>
  <si>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</si>
  <si>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</si>
  <si>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</si>
  <si>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</si>
  <si>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</si>
  <si>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</si>
  <si>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</si>
  <si>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</si>
  <si>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</si>
  <si>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</si>
  <si>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</si>
  <si>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</si>
  <si>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</si>
  <si>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</si>
  <si>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</si>
  <si>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</si>
  <si>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</si>
  <si>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</si>
  <si>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</si>
  <si>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</si>
  <si>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</si>
  <si>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</si>
  <si>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</si>
  <si>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</si>
  <si>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</si>
  <si>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</si>
  <si>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</si>
  <si>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</si>
  <si>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</si>
  <si>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</si>
  <si>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</si>
  <si>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</si>
  <si>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</si>
  <si>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</si>
  <si>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</si>
  <si>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</si>
  <si>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</si>
  <si>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</si>
  <si>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</si>
  <si>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</si>
  <si>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</si>
  <si>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</si>
  <si>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</si>
  <si>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</si>
  <si>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</si>
  <si>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</si>
  <si>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</si>
  <si>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</si>
  <si>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</si>
  <si>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</si>
  <si>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</si>
  <si>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</si>
  <si>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</si>
  <si>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</si>
  <si>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</si>
  <si>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</si>
  <si>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</si>
  <si>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</si>
  <si>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</si>
  <si>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</si>
  <si>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</si>
  <si>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</si>
  <si>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</si>
  <si>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</si>
  <si>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</si>
  <si>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</si>
  <si>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</si>
  <si>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</si>
  <si>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</si>
  <si>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</si>
  <si>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</si>
  <si>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</si>
  <si>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</si>
  <si>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</si>
  <si>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</si>
  <si>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</si>
  <si>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</si>
  <si>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</si>
  <si>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</si>
  <si>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</si>
  <si>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</si>
  <si>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</si>
  <si>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</si>
  <si>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</si>
  <si>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</si>
  <si>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</si>
  <si>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</si>
  <si>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</si>
  <si>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</si>
  <si>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</si>
  <si>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</si>
  <si>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</si>
  <si>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</si>
  <si>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</si>
  <si>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</si>
  <si>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</si>
  <si>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</si>
  <si>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</si>
  <si>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</si>
  <si>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</si>
  <si>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</si>
  <si>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</si>
  <si>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</si>
  <si>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</si>
  <si>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</si>
  <si>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</si>
  <si>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</si>
  <si>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</si>
  <si>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</si>
  <si>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</si>
  <si>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</si>
  <si>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</si>
  <si>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</si>
  <si>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</si>
  <si>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</si>
  <si>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</si>
  <si>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</si>
  <si>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</si>
  <si>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</si>
  <si>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</si>
  <si>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</si>
  <si>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</si>
  <si>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</si>
  <si>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</si>
  <si>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</si>
  <si>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</si>
  <si>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</si>
  <si>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</si>
  <si>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</si>
  <si>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</si>
  <si>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</si>
  <si>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</si>
  <si>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</si>
  <si>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</si>
  <si>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</si>
  <si>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</si>
  <si>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</si>
  <si>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</si>
  <si>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</si>
  <si>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</si>
  <si>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</si>
  <si>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</si>
  <si>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</si>
  <si>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</si>
  <si>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</si>
  <si>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</si>
  <si>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</si>
  <si>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</si>
  <si>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</si>
  <si>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</si>
  <si>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</si>
  <si>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</si>
  <si>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</si>
  <si>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</si>
  <si>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</si>
  <si>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</si>
  <si>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</si>
  <si>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</si>
  <si>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</si>
  <si>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</si>
  <si>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</si>
  <si>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</si>
  <si>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</si>
  <si>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</si>
  <si>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</si>
  <si>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</si>
  <si>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</si>
  <si>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</si>
  <si>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</si>
  <si>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</si>
  <si>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</si>
  <si>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</si>
  <si>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</si>
  <si>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</si>
  <si>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</si>
  <si>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</si>
  <si>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</si>
  <si>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</si>
  <si>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</si>
  <si>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</si>
  <si>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</si>
  <si>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</si>
  <si>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</si>
  <si>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</si>
  <si>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</si>
  <si>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</si>
  <si>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</si>
  <si>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</si>
  <si>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</si>
  <si>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</si>
  <si>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</si>
  <si>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</si>
  <si>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</si>
  <si>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</si>
  <si>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</si>
  <si>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</si>
  <si>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</si>
  <si>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</si>
  <si>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</si>
  <si>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</si>
  <si>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</si>
  <si>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</si>
  <si>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</si>
  <si>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</si>
  <si>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</si>
  <si>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</si>
  <si>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</si>
  <si>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</si>
  <si>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</si>
  <si>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</si>
  <si>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</si>
  <si>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</si>
  <si>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</si>
  <si>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</si>
  <si>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</si>
  <si>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</si>
  <si>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</si>
  <si>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</si>
  <si>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</si>
  <si>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</si>
  <si>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</si>
  <si>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</si>
  <si>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</si>
  <si>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</si>
  <si>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</si>
  <si>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</si>
  <si>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</si>
  <si>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</si>
  <si>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</si>
  <si>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</si>
  <si>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</si>
  <si>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</si>
  <si>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</si>
  <si>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</si>
  <si>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</si>
  <si>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</si>
  <si>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</si>
  <si>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</si>
  <si>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</si>
  <si>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</si>
  <si>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</si>
  <si>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</si>
  <si>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</si>
  <si>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</si>
  <si>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</si>
  <si>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</si>
  <si>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</si>
  <si>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</si>
  <si>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</si>
  <si>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</si>
  <si>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</si>
  <si>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</si>
  <si>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</si>
  <si>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</si>
  <si>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</si>
  <si>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</si>
  <si>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</si>
  <si>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</si>
  <si>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</si>
  <si>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</si>
  <si>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</si>
  <si>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</si>
  <si>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</si>
  <si>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</si>
  <si>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</si>
  <si>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</si>
  <si>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</si>
  <si>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</si>
  <si>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</si>
  <si>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</si>
  <si>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</si>
  <si>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</si>
  <si>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</si>
  <si>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</si>
  <si>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</si>
  <si>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</si>
  <si>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</si>
  <si>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</si>
  <si>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</si>
  <si>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</si>
  <si>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</si>
  <si>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</si>
  <si>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</si>
  <si>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</si>
  <si>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</si>
  <si>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</si>
  <si>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</si>
  <si>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</si>
  <si>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</si>
  <si>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</si>
  <si>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</si>
  <si>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</si>
  <si>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</si>
  <si>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</si>
  <si>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</si>
  <si>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</si>
  <si>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</si>
  <si>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</si>
  <si>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</si>
  <si>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</si>
  <si>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</si>
  <si>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</si>
  <si>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</si>
  <si>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</si>
  <si>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</si>
  <si>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</si>
  <si>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</si>
  <si>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</si>
  <si>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</si>
  <si>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</si>
  <si>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</si>
  <si>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</si>
  <si>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</si>
  <si>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</si>
  <si>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</si>
  <si>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</si>
  <si>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</si>
  <si>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</si>
  <si>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</si>
  <si>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</si>
  <si>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</si>
  <si>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</si>
  <si>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</si>
  <si>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</si>
  <si>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</si>
  <si>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</si>
  <si>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</si>
  <si>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</si>
  <si>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</si>
  <si>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</si>
  <si>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</si>
  <si>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</si>
  <si>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</si>
  <si>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</si>
  <si>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</si>
  <si>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</si>
  <si>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</si>
  <si>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</si>
  <si>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</si>
  <si>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</si>
  <si>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</si>
  <si>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</si>
  <si>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</si>
  <si>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</si>
  <si>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</si>
  <si>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</si>
  <si>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</si>
  <si>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</si>
  <si>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</si>
  <si>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</si>
  <si>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</si>
  <si>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</si>
  <si>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</si>
  <si>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</si>
  <si>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</si>
  <si>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</si>
  <si>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</si>
  <si>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</si>
  <si>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</si>
  <si>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</si>
  <si>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</si>
  <si>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</si>
  <si>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</si>
  <si>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</si>
  <si>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</si>
  <si>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</si>
  <si>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</si>
  <si>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</si>
  <si>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</si>
  <si>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</si>
  <si>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</si>
  <si>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</si>
  <si>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</si>
  <si>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</si>
  <si>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</si>
  <si>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</si>
  <si>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</si>
  <si>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</si>
  <si>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</si>
  <si>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</si>
  <si>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</si>
  <si>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</si>
  <si>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</si>
  <si>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</si>
  <si>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</si>
  <si>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</si>
  <si>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</si>
  <si>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</si>
  <si>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</si>
  <si>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</si>
  <si>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</si>
  <si>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</si>
  <si>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</si>
  <si>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</si>
  <si>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</si>
  <si>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</si>
  <si>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</si>
  <si>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</si>
  <si>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</si>
  <si>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</si>
  <si>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</si>
  <si>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</si>
  <si>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</si>
  <si>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</si>
  <si>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</si>
  <si>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</si>
  <si>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</si>
  <si>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</si>
  <si>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</si>
  <si>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</si>
  <si>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</si>
  <si>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</si>
  <si>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</si>
  <si>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</si>
  <si>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</si>
  <si>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</si>
  <si>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</si>
  <si>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</si>
  <si>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</si>
  <si>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</si>
  <si>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</si>
  <si>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</si>
  <si>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</si>
  <si>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</si>
  <si>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</si>
  <si>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</si>
  <si>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</si>
  <si>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</si>
  <si>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</si>
  <si>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</si>
  <si>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</si>
  <si>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</si>
  <si>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</si>
  <si>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</si>
  <si>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</si>
  <si>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</si>
  <si>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</si>
  <si>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</si>
  <si>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</si>
  <si>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</si>
  <si>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</si>
  <si>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</si>
  <si>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</si>
  <si>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</si>
  <si>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</si>
  <si>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</si>
  <si>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</si>
  <si>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</si>
  <si>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</si>
  <si>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</si>
  <si>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</si>
  <si>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</si>
  <si>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</si>
  <si>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</si>
  <si>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</si>
  <si>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</si>
  <si>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</si>
  <si>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</si>
  <si>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</si>
  <si>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</si>
  <si>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</si>
  <si>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</si>
  <si>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</si>
  <si>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</si>
  <si>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</si>
  <si>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</si>
  <si>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</si>
  <si>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</si>
  <si>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</si>
  <si>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</si>
  <si>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</si>
  <si>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</si>
  <si>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</si>
  <si>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</si>
  <si>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</si>
  <si>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</si>
  <si>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</si>
  <si>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</si>
  <si>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</si>
  <si>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</si>
  <si>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</si>
  <si>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</si>
  <si>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</si>
  <si>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</si>
  <si>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</si>
  <si>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</si>
  <si>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</si>
  <si>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</si>
  <si>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</si>
  <si>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</si>
  <si>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</si>
  <si>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</si>
  <si>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</si>
  <si>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</si>
  <si>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</si>
  <si>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</si>
  <si>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</si>
  <si>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</si>
  <si>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</si>
  <si>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</si>
  <si>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</si>
  <si>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</si>
  <si>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</si>
  <si>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</si>
  <si>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</si>
  <si>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</si>
  <si>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</si>
  <si>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</si>
  <si>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</si>
  <si>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</si>
  <si>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</si>
  <si>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</si>
  <si>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</si>
  <si>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</si>
  <si>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</si>
  <si>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</si>
  <si>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</si>
  <si>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</si>
  <si>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</si>
  <si>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</si>
  <si>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</si>
  <si>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</si>
  <si>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</si>
  <si>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</si>
  <si>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</si>
  <si>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</si>
  <si>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</si>
  <si>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</si>
  <si>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</si>
  <si>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</si>
  <si>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</si>
  <si>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</si>
  <si>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</si>
  <si>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</si>
  <si>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</si>
  <si>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</si>
  <si>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</si>
  <si>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</si>
  <si>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</si>
  <si>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</si>
  <si>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</si>
  <si>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</si>
  <si>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</si>
  <si>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</si>
  <si>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</si>
  <si>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</si>
  <si>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</si>
  <si>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</si>
  <si>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</si>
  <si>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</si>
  <si>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</si>
  <si>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</si>
  <si>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</si>
  <si>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</si>
  <si>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</si>
  <si>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</si>
  <si>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</si>
  <si>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</si>
  <si>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</si>
  <si>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</si>
  <si>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</si>
  <si>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</si>
  <si>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</si>
  <si>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</si>
  <si>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</si>
  <si>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</si>
  <si>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</si>
  <si>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</si>
  <si>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</si>
  <si>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</si>
  <si>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</si>
  <si>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</si>
  <si>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</si>
  <si>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</si>
  <si>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</si>
  <si>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</si>
  <si>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</si>
  <si>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</si>
  <si>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</si>
  <si>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</si>
  <si>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</si>
  <si>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</si>
  <si>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</si>
  <si>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</si>
  <si>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</si>
  <si>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</si>
  <si>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</si>
  <si>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</si>
  <si>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</si>
  <si>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</si>
  <si>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</si>
  <si>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</si>
  <si>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</si>
  <si>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</si>
  <si>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</si>
  <si>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</si>
  <si>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</si>
  <si>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</si>
  <si>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</si>
  <si>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</si>
  <si>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</si>
  <si>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</si>
  <si>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</si>
  <si>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</si>
  <si>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</si>
  <si>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</si>
  <si>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</si>
  <si>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</si>
  <si>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</si>
  <si>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</si>
  <si>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</si>
  <si>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</si>
  <si>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</si>
  <si>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</si>
  <si>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</si>
  <si>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</si>
  <si>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</si>
  <si>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</si>
  <si>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</si>
  <si>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</si>
  <si>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</si>
  <si>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</si>
  <si>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</si>
  <si>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</si>
  <si>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</si>
  <si>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</si>
  <si>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</si>
  <si>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</si>
  <si>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</si>
  <si>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</si>
  <si>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</si>
  <si>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</si>
  <si>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</si>
  <si>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</si>
  <si>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</si>
  <si>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</si>
  <si>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</si>
  <si>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</si>
  <si>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</si>
  <si>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</si>
  <si>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</si>
  <si>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</si>
  <si>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</si>
  <si>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</si>
  <si>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</si>
  <si>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</si>
  <si>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</si>
  <si>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</si>
  <si>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</si>
  <si>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</si>
  <si>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</si>
  <si>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</si>
  <si>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</si>
  <si>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</si>
  <si>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</si>
  <si>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</si>
  <si>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</si>
  <si>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</si>
  <si>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</si>
  <si>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</si>
  <si>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</si>
  <si>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</si>
  <si>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</si>
  <si>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</si>
  <si>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</si>
  <si>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</si>
  <si>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</si>
  <si>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</si>
  <si>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</si>
  <si>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</si>
  <si>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</si>
  <si>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</si>
  <si>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</si>
  <si>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</si>
  <si>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</si>
  <si>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</si>
  <si>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</si>
  <si>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</si>
  <si>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</si>
  <si>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</si>
  <si>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</si>
  <si>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</si>
  <si>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</si>
  <si>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</si>
  <si>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</si>
  <si>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</si>
  <si>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</si>
  <si>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</si>
  <si>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</si>
  <si>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</si>
  <si>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</si>
  <si>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</si>
  <si>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</si>
  <si>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</si>
  <si>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</si>
  <si>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</si>
  <si>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</si>
  <si>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</si>
  <si>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</si>
  <si>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</si>
  <si>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</si>
  <si>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</si>
  <si>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</si>
  <si>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</si>
  <si>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</si>
  <si>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</si>
  <si>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</si>
  <si>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</si>
  <si>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</si>
  <si>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</si>
  <si>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</si>
  <si>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</si>
  <si>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</si>
  <si>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</si>
  <si>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</si>
  <si>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</si>
  <si>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</si>
  <si>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</si>
  <si>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</si>
  <si>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</si>
  <si>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</si>
  <si>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</si>
  <si>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</si>
  <si>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</si>
  <si>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</si>
  <si>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</si>
  <si>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</si>
  <si>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</si>
  <si>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</si>
  <si>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</si>
  <si>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</si>
  <si>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</si>
  <si>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</si>
  <si>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</si>
  <si>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</si>
  <si>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</si>
  <si>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</si>
  <si>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</si>
  <si>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</si>
  <si>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</si>
  <si>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</si>
  <si>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</si>
  <si>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</si>
  <si>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</si>
  <si>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</si>
  <si>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</si>
  <si>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</si>
  <si>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</si>
  <si>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</si>
  <si>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</si>
  <si>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</si>
  <si>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</si>
  <si>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</si>
  <si>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</si>
  <si>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</si>
  <si>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</si>
  <si>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</si>
  <si>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</si>
  <si>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</si>
  <si>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</si>
  <si>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</si>
  <si>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</si>
  <si>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</si>
  <si>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</si>
  <si>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</si>
  <si>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</si>
  <si>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</si>
  <si>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</si>
  <si>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</si>
  <si>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</si>
  <si>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</si>
  <si>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</si>
  <si>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</si>
  <si>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</si>
  <si>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</si>
  <si>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</si>
  <si>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</si>
  <si>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</si>
  <si>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</si>
  <si>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</si>
  <si>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</si>
  <si>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</si>
  <si>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</si>
  <si>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</si>
  <si>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</si>
  <si>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</si>
  <si>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</si>
  <si>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</si>
  <si>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</si>
  <si>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</si>
  <si>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</si>
  <si>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</si>
  <si>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</si>
  <si>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</si>
  <si>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</si>
  <si>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</si>
  <si>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</si>
  <si>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</si>
  <si>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</si>
  <si>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</si>
  <si>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</si>
  <si>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</si>
  <si>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</si>
  <si>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</si>
  <si>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</si>
  <si>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</si>
  <si>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</si>
  <si>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</si>
  <si>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</si>
  <si>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</si>
  <si>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</si>
  <si>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</si>
  <si>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</si>
  <si>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</si>
  <si>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</si>
  <si>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</si>
  <si>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</si>
  <si>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</si>
  <si>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</si>
  <si>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</si>
  <si>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</si>
  <si>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</si>
  <si>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</si>
  <si>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</si>
  <si>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</si>
  <si>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</si>
  <si>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</si>
  <si>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</si>
  <si>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</si>
  <si>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</si>
  <si>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</si>
  <si>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</si>
  <si>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</si>
  <si>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</si>
  <si>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</si>
  <si>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</si>
  <si>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</si>
  <si>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</si>
  <si>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</si>
  <si>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</si>
  <si>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</si>
  <si>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</si>
  <si>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</si>
  <si>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</si>
  <si>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</si>
  <si>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</si>
  <si>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</si>
  <si>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</si>
  <si>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</si>
  <si>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</si>
  <si>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</si>
  <si>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</si>
  <si>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</si>
  <si>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</si>
  <si>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</si>
  <si>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</si>
  <si>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</si>
  <si>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</si>
  <si>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</si>
  <si>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</si>
  <si>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</si>
  <si>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</si>
  <si>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</si>
  <si>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</si>
  <si>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</si>
  <si>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</si>
  <si>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</si>
  <si>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</si>
  <si>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</si>
  <si>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</si>
  <si>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</si>
  <si>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</si>
  <si>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</si>
  <si>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</si>
  <si>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</si>
  <si>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</si>
  <si>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</si>
  <si>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</si>
  <si>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</si>
  <si>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</si>
  <si>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</si>
  <si>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</si>
  <si>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</si>
  <si>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</si>
  <si>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</si>
  <si>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</si>
  <si>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</si>
  <si>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</si>
  <si>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</si>
  <si>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</si>
  <si>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</si>
  <si>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</si>
  <si>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</si>
  <si>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</si>
  <si>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</si>
  <si>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</si>
  <si>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</si>
  <si>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</si>
  <si>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</si>
  <si>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</si>
  <si>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</si>
  <si>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</si>
  <si>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</si>
  <si>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</si>
  <si>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</si>
  <si>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</si>
  <si>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</si>
  <si>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</si>
  <si>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</si>
  <si>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</si>
  <si>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</si>
  <si>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</si>
  <si>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</si>
  <si>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</si>
  <si>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</si>
  <si>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</si>
  <si>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</si>
  <si>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</si>
  <si>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</si>
  <si>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</si>
  <si>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</si>
  <si>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</si>
  <si>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</si>
  <si>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</si>
  <si>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</si>
  <si>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</si>
  <si>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</si>
  <si>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</si>
  <si>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</si>
  <si>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</si>
  <si>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</si>
  <si>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</si>
  <si>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</si>
  <si>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</si>
  <si>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</si>
  <si>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</si>
  <si>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</si>
  <si>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</si>
  <si>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</si>
  <si>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</si>
  <si>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</si>
  <si>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</si>
  <si>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</si>
  <si>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</si>
  <si>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</si>
  <si>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</si>
  <si>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</si>
  <si>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</si>
  <si>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</si>
  <si>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</si>
  <si>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</si>
  <si>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</si>
  <si>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</si>
  <si>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</si>
  <si>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</si>
  <si>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</si>
  <si>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</si>
  <si>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</si>
  <si>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</si>
  <si>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</si>
  <si>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</si>
  <si>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</si>
  <si>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</si>
  <si>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</si>
  <si>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</si>
  <si>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</si>
  <si>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</si>
  <si>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</si>
  <si>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</si>
  <si>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</si>
  <si>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</si>
  <si>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</si>
  <si>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</si>
  <si>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</si>
  <si>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</si>
  <si>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</si>
  <si>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</si>
  <si>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</si>
  <si>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</si>
  <si>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</si>
  <si>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</si>
  <si>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</si>
  <si>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</si>
  <si>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</si>
  <si>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</si>
  <si>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</si>
  <si>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</si>
  <si>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</si>
  <si>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</si>
  <si>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</si>
  <si>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</si>
  <si>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</si>
  <si>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</si>
  <si>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</si>
  <si>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</si>
  <si>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</si>
  <si>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</si>
  <si>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</si>
  <si>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</si>
  <si>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</si>
  <si>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</si>
  <si>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</si>
  <si>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</si>
  <si>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</si>
  <si>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</si>
  <si>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</si>
  <si>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</si>
  <si>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</si>
  <si>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</si>
  <si>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</si>
  <si>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</si>
  <si>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</si>
  <si>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</si>
  <si>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</si>
  <si>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</si>
  <si>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</si>
  <si>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</si>
  <si>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</si>
  <si>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</si>
  <si>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</si>
  <si>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</si>
  <si>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</si>
  <si>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</si>
  <si>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</si>
  <si>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</si>
  <si>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</si>
  <si>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</si>
  <si>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</si>
  <si>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</si>
  <si>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</si>
  <si>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</si>
  <si>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</si>
  <si>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</si>
  <si>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</si>
  <si>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</si>
  <si>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</si>
  <si>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</si>
  <si>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</si>
  <si>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</si>
  <si>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</si>
  <si>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</si>
  <si>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</si>
  <si>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</si>
  <si>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</si>
  <si>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</si>
  <si>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</si>
  <si>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</si>
  <si>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</si>
  <si>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</si>
  <si>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</si>
  <si>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</si>
  <si>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</si>
  <si>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</si>
  <si>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</si>
  <si>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</si>
  <si>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</si>
  <si>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</si>
  <si>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</si>
  <si>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</si>
  <si>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</si>
  <si>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</si>
  <si>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</si>
  <si>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</si>
  <si>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</si>
  <si>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</si>
  <si>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</si>
  <si>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</si>
  <si>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</si>
  <si>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</si>
  <si>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</si>
  <si>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</si>
  <si>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</si>
  <si>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</si>
  <si>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</si>
  <si>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</si>
  <si>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</si>
  <si>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</si>
  <si>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</si>
  <si>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</si>
  <si>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</si>
  <si>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</si>
  <si>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</si>
  <si>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</si>
  <si>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</si>
  <si>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</si>
  <si>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</si>
  <si>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</si>
  <si>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</si>
  <si>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</si>
  <si>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</si>
  <si>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</si>
  <si>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</si>
  <si>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</si>
  <si>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</si>
  <si>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</si>
  <si>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</si>
  <si>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</si>
  <si>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</si>
  <si>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</si>
  <si>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</si>
  <si>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</si>
  <si>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</si>
  <si>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</si>
  <si>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</si>
  <si>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</si>
  <si>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</si>
  <si>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</si>
  <si>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</si>
  <si>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</si>
  <si>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</si>
  <si>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</si>
  <si>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</si>
  <si>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</si>
  <si>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</si>
  <si>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</si>
  <si>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</si>
  <si>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</si>
  <si>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</si>
  <si>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</si>
  <si>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</si>
  <si>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</si>
  <si>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</si>
  <si>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</si>
  <si>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</si>
  <si>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</si>
  <si>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</si>
  <si>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</si>
  <si>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</si>
  <si>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</si>
  <si>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</si>
  <si>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</si>
  <si>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</si>
  <si>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</si>
  <si>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</si>
  <si>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</si>
  <si>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</si>
  <si>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</si>
  <si>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</si>
  <si>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</si>
  <si>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</si>
  <si>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</si>
  <si>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</si>
  <si>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</si>
  <si>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</si>
  <si>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</si>
  <si>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</si>
  <si>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</si>
  <si>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</si>
  <si>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</si>
  <si>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</si>
  <si>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</si>
  <si>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</si>
  <si>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</si>
  <si>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</si>
  <si>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</si>
  <si>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</si>
  <si>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</si>
  <si>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</si>
  <si>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</si>
  <si>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</si>
  <si>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</si>
  <si>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</si>
  <si>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</si>
  <si>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</si>
  <si>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</si>
  <si>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</si>
  <si>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</si>
  <si>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</si>
  <si>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</si>
  <si>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</si>
  <si>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</si>
  <si>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</si>
  <si>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</si>
  <si>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</si>
  <si>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</si>
  <si>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</si>
  <si>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</si>
  <si>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</si>
  <si>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</si>
  <si>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</si>
  <si>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</si>
  <si>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</si>
  <si>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</si>
  <si>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</si>
  <si>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</si>
  <si>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</si>
  <si>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</si>
  <si>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</si>
  <si>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</si>
  <si>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</si>
  <si>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</si>
  <si>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</si>
  <si>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</si>
  <si>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</si>
  <si>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</si>
  <si>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</si>
  <si>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</si>
  <si>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</si>
  <si>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</si>
  <si>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</si>
  <si>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</si>
  <si>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</si>
  <si>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</si>
  <si>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</si>
  <si>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</si>
  <si>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</si>
  <si>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</si>
  <si>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</si>
  <si>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</si>
  <si>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</si>
  <si>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</si>
  <si>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</si>
  <si>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</si>
  <si>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</si>
  <si>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</si>
  <si>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</si>
  <si>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</si>
  <si>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</si>
  <si>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</si>
  <si>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</si>
  <si>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</si>
  <si>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</si>
  <si>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</si>
  <si>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</si>
  <si>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</si>
  <si>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</si>
  <si>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</si>
  <si>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</si>
  <si>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</si>
  <si>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</si>
  <si>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</si>
  <si>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</si>
  <si>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</si>
  <si>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</si>
  <si>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</si>
  <si>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</si>
  <si>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</si>
  <si>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</si>
  <si>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</si>
  <si>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</si>
  <si>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</si>
  <si>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</si>
  <si>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</si>
  <si>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</si>
  <si>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</si>
  <si>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</si>
  <si>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</si>
  <si>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</si>
  <si>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</si>
  <si>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</si>
  <si>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</si>
  <si>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</si>
  <si>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</si>
  <si>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</si>
  <si>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</si>
  <si>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</si>
  <si>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</si>
  <si>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</si>
  <si>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</si>
  <si>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</si>
  <si>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</si>
  <si>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</si>
  <si>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</si>
  <si>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</si>
  <si>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</si>
  <si>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</si>
  <si>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</si>
  <si>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</si>
  <si>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</si>
  <si>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</si>
  <si>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</si>
  <si>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</si>
  <si>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</si>
  <si>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</si>
  <si>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</si>
  <si>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</si>
  <si>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</si>
  <si>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</si>
  <si>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</si>
  <si>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</si>
  <si>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</si>
  <si>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</si>
  <si>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</si>
  <si>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</si>
  <si>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</si>
  <si>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</si>
  <si>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</si>
  <si>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</si>
  <si>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</si>
  <si>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</si>
  <si>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</si>
  <si>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</si>
  <si>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</si>
  <si>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</si>
  <si>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</si>
  <si>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</si>
  <si>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</si>
  <si>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</si>
  <si>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</si>
  <si>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</si>
  <si>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</si>
  <si>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</si>
  <si>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</si>
  <si>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</si>
  <si>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</si>
  <si>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</si>
  <si>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</si>
  <si>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</si>
  <si>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</si>
  <si>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</si>
  <si>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</si>
  <si>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</si>
  <si>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</si>
  <si>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</si>
  <si>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</si>
  <si>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</si>
  <si>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</si>
  <si>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</si>
  <si>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</si>
  <si>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</si>
  <si>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</si>
  <si>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</si>
  <si>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</si>
  <si>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</si>
  <si>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</si>
  <si>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</si>
  <si>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</si>
  <si>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</si>
  <si>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</si>
  <si>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</si>
  <si>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</si>
  <si>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</si>
  <si>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</si>
  <si>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</si>
  <si>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</si>
  <si>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</si>
  <si>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</si>
  <si>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</si>
  <si>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</si>
  <si>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</si>
  <si>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</si>
  <si>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</si>
  <si>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</si>
  <si>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</si>
  <si>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</si>
  <si>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</si>
  <si>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</si>
  <si>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</si>
  <si>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</si>
  <si>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</si>
  <si>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</si>
  <si>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</si>
  <si>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</si>
  <si>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</si>
  <si>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</si>
  <si>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</si>
  <si>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</si>
  <si>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</si>
  <si>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</si>
  <si>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</si>
  <si>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</si>
  <si>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</si>
  <si>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</si>
  <si>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</si>
  <si>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</si>
  <si>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</si>
  <si>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</si>
  <si>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</si>
  <si>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</si>
  <si>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</si>
  <si>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</si>
  <si>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</si>
  <si>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</si>
  <si>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</si>
  <si>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</si>
  <si>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</si>
  <si>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</si>
  <si>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</si>
  <si>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</si>
  <si>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</si>
  <si>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</si>
  <si>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</si>
  <si>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</si>
  <si>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</si>
  <si>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</si>
  <si>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</si>
  <si>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</si>
  <si>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</si>
  <si>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</si>
  <si>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</si>
  <si>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</si>
  <si>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</si>
  <si>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</si>
  <si>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</si>
  <si>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</si>
  <si>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</si>
  <si>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</si>
  <si>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</si>
  <si>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</si>
  <si>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</si>
  <si>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</si>
  <si>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</si>
  <si>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</si>
  <si>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</si>
  <si>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</si>
  <si>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</si>
  <si>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</si>
  <si>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</si>
  <si>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</si>
  <si>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</si>
  <si>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</si>
  <si>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</si>
  <si>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</si>
  <si>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</si>
  <si>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</si>
  <si>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</si>
  <si>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</si>
  <si>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</si>
  <si>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</si>
  <si>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</si>
  <si>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</si>
  <si>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</si>
  <si>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</si>
  <si>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</si>
  <si>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</si>
  <si>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</si>
  <si>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</si>
  <si>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</si>
  <si>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</si>
  <si>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</si>
  <si>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</si>
  <si>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</si>
  <si>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</si>
  <si>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</si>
  <si>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</si>
  <si>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</si>
  <si>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</si>
  <si>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</si>
  <si>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</si>
  <si>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</si>
  <si>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</si>
  <si>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</si>
  <si>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</si>
  <si>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</si>
  <si>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</si>
  <si>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</si>
  <si>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</si>
  <si>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</si>
  <si>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</si>
  <si>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</si>
  <si>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</si>
  <si>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</si>
  <si>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</si>
  <si>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</si>
  <si>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</si>
  <si>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</si>
  <si>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</si>
  <si>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</si>
  <si>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</si>
  <si>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</si>
  <si>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</si>
  <si>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</si>
  <si>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</si>
  <si>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</si>
  <si>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</si>
  <si>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</si>
  <si>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</si>
  <si>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</si>
  <si>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</si>
  <si>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</si>
  <si>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</si>
  <si>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</si>
  <si>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</si>
  <si>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</si>
  <si>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</si>
  <si>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</si>
  <si>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</si>
  <si>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</si>
  <si>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</si>
  <si>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</si>
  <si>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</si>
  <si>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</si>
  <si>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</si>
  <si>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</si>
  <si>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</si>
  <si>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</si>
  <si>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</si>
  <si>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</si>
  <si>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</si>
  <si>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</si>
  <si>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</si>
  <si>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</si>
  <si>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</si>
  <si>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</si>
  <si>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</si>
  <si>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</si>
  <si>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</si>
  <si>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</si>
  <si>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</si>
  <si>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</si>
  <si>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</si>
  <si>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</si>
  <si>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</si>
  <si>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</si>
  <si>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</si>
  <si>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</si>
  <si>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</si>
  <si>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</si>
  <si>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</si>
  <si>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</si>
  <si>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</si>
  <si>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</si>
  <si>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</si>
  <si>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</si>
  <si>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</si>
  <si>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</si>
  <si>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</si>
  <si>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</si>
  <si>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</si>
  <si>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</si>
  <si>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</si>
  <si>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</si>
  <si>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</si>
  <si>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</si>
  <si>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</si>
  <si>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</si>
  <si>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</si>
  <si>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</si>
  <si>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</si>
  <si>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</si>
  <si>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</si>
  <si>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</si>
  <si>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</si>
  <si>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</si>
  <si>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</si>
  <si>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</si>
  <si>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</si>
  <si>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</si>
  <si>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</si>
  <si>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</si>
  <si>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</si>
  <si>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</si>
  <si>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</si>
  <si>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</si>
  <si>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</si>
  <si>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</si>
  <si>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</si>
  <si>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</si>
  <si>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</si>
  <si>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</si>
  <si>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</si>
  <si>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</si>
  <si>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</si>
  <si>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</si>
  <si>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</si>
  <si>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</si>
  <si>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</si>
  <si>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</si>
  <si>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</si>
  <si>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</si>
  <si>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</si>
  <si>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</si>
  <si>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</si>
  <si>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</si>
  <si>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</si>
  <si>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</si>
  <si>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</si>
  <si>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</si>
  <si>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</si>
  <si>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</si>
  <si>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</si>
  <si>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</si>
  <si>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</si>
  <si>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</si>
  <si>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</si>
  <si>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</si>
  <si>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</si>
  <si>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</si>
  <si>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</si>
  <si>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</si>
  <si>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</si>
  <si>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</si>
  <si>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</si>
  <si>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</si>
  <si>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</si>
  <si>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</si>
  <si>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</si>
  <si>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</si>
  <si>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</si>
  <si>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</si>
  <si>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</si>
  <si>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</si>
  <si>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</si>
  <si>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</si>
  <si>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</si>
  <si>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</si>
  <si>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</si>
  <si>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</si>
  <si>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</si>
  <si>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</si>
  <si>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</si>
  <si>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</si>
  <si>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</si>
  <si>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</si>
  <si>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</si>
  <si>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</si>
  <si>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</si>
  <si>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</si>
  <si>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</si>
  <si>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</si>
  <si>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</si>
  <si>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</si>
  <si>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</si>
  <si>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</si>
  <si>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</si>
  <si>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</si>
  <si>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</si>
  <si>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</si>
  <si>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</si>
  <si>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</si>
  <si>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</si>
  <si>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</si>
  <si>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</si>
  <si>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</si>
  <si>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</si>
  <si>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</si>
  <si>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</si>
  <si>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</si>
  <si>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</si>
  <si>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</si>
  <si>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</si>
  <si>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</si>
  <si>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</si>
  <si>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</si>
  <si>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</si>
  <si>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</si>
  <si>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</si>
  <si>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</si>
  <si>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</si>
  <si>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</si>
  <si>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</si>
  <si>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</si>
  <si>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</si>
  <si>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</si>
  <si>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</si>
  <si>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</si>
  <si>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</si>
  <si>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</si>
  <si>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</si>
  <si>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</si>
  <si>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</si>
  <si>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</si>
  <si>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</si>
  <si>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</si>
  <si>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</si>
  <si>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</si>
  <si>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</si>
  <si>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</si>
  <si>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</si>
  <si>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</si>
  <si>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</si>
  <si>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</si>
  <si>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</si>
  <si>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</si>
  <si>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</si>
  <si>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</si>
  <si>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</si>
  <si>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</si>
  <si>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</si>
  <si>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</si>
  <si>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</si>
  <si>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</si>
  <si>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</si>
  <si>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</si>
  <si>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</si>
  <si>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</si>
  <si>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</si>
  <si>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</si>
  <si>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</si>
  <si>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</si>
  <si>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</si>
  <si>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</si>
  <si>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</si>
  <si>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</si>
  <si>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</si>
  <si>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</si>
  <si>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</si>
  <si>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</si>
  <si>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</si>
  <si>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</si>
  <si>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</si>
  <si>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</si>
  <si>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</si>
  <si>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</si>
  <si>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</si>
  <si>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</si>
  <si>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</si>
  <si>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</si>
  <si>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</si>
  <si>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</si>
  <si>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</si>
  <si>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</si>
  <si>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</si>
  <si>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</si>
  <si>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</si>
  <si>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</si>
  <si>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</si>
  <si>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</si>
  <si>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</si>
  <si>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</si>
  <si>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</si>
  <si>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</si>
  <si>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</si>
  <si>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</si>
  <si>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</si>
  <si>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</si>
  <si>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</si>
  <si>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</si>
  <si>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</si>
  <si>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</si>
  <si>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</si>
  <si>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</si>
  <si>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</si>
  <si>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</si>
  <si>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</si>
  <si>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</si>
  <si>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</si>
  <si>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</si>
  <si>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</si>
  <si>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</si>
  <si>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</si>
  <si>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</si>
  <si>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</si>
  <si>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</si>
  <si>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</si>
  <si>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</si>
  <si>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</si>
  <si>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</si>
  <si>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</si>
  <si>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</si>
  <si>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</si>
  <si>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</si>
  <si>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</si>
  <si>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</si>
  <si>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</si>
  <si>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</si>
  <si>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</si>
  <si>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</si>
  <si>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</si>
  <si>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</si>
  <si>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</si>
  <si>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</si>
  <si>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</si>
  <si>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</si>
  <si>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</si>
  <si>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</si>
  <si>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</si>
  <si>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</si>
  <si>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</si>
  <si>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</si>
  <si>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</si>
  <si>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</si>
  <si>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</si>
  <si>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</si>
  <si>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</si>
  <si>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</si>
  <si>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</si>
  <si>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</si>
  <si>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</si>
  <si>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</si>
  <si>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</si>
  <si>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</si>
  <si>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</si>
  <si>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</si>
  <si>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</si>
  <si>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</si>
  <si>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</si>
  <si>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</si>
  <si>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</si>
  <si>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</si>
  <si>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</si>
  <si>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</si>
  <si>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</si>
  <si>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</si>
  <si>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</si>
  <si>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</si>
  <si>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</si>
  <si>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</si>
  <si>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</si>
  <si>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</si>
  <si>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</si>
  <si>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</si>
  <si>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</si>
  <si>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</si>
  <si>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</si>
  <si>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</si>
  <si>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</si>
  <si>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</si>
  <si>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</si>
  <si>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</si>
  <si>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</si>
  <si>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</si>
  <si>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</si>
  <si>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</si>
  <si>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</si>
  <si>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</si>
  <si>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</si>
  <si>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</si>
  <si>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</si>
  <si>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</si>
  <si>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</si>
  <si>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</si>
  <si>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</si>
  <si>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</si>
  <si>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</si>
  <si>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</si>
  <si>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</si>
  <si>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</si>
  <si>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</si>
  <si>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</si>
  <si>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</si>
  <si>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</si>
  <si>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</si>
  <si>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</si>
  <si>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</si>
  <si>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</si>
  <si>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</si>
  <si>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</si>
  <si>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</si>
  <si>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</si>
  <si>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</si>
  <si>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</si>
  <si>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</si>
  <si>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</si>
  <si>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</si>
  <si>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</si>
  <si>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</si>
  <si>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</si>
  <si>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</si>
  <si>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</si>
  <si>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</si>
  <si>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</si>
  <si>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</si>
  <si>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</si>
  <si>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</si>
  <si>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</si>
  <si>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</si>
  <si>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</si>
  <si>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</si>
  <si>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</si>
  <si>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</si>
  <si>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</si>
  <si>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</si>
  <si>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</si>
  <si>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</si>
  <si>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</si>
  <si>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</si>
  <si>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</si>
  <si>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</si>
  <si>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</si>
  <si>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</si>
  <si>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</si>
  <si>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</si>
  <si>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</si>
  <si>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</si>
  <si>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</si>
  <si>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</si>
  <si>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</si>
  <si>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</si>
  <si>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</si>
  <si>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</si>
  <si>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</si>
  <si>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</si>
  <si>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</si>
  <si>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</si>
  <si>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</si>
  <si>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</si>
  <si>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</si>
  <si>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</si>
  <si>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</si>
  <si>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</si>
  <si>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</si>
  <si>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</si>
  <si>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</si>
  <si>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</si>
  <si>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</si>
  <si>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</si>
  <si>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</si>
  <si>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</si>
  <si>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</si>
  <si>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</si>
  <si>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</si>
  <si>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</si>
  <si>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</si>
  <si>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</si>
  <si>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</si>
  <si>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</si>
  <si>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</si>
  <si>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</si>
  <si>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</si>
  <si>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</si>
  <si>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</si>
  <si>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</si>
  <si>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</si>
  <si>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</si>
  <si>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</si>
  <si>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</si>
  <si>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</si>
  <si>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</si>
  <si>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</si>
  <si>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</si>
  <si>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</si>
  <si>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</si>
  <si>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</si>
  <si>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</si>
  <si>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</si>
  <si>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</si>
  <si>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</si>
  <si>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</si>
  <si>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</si>
  <si>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</si>
  <si>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</si>
  <si>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</si>
  <si>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</si>
  <si>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</si>
  <si>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</si>
  <si>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</si>
  <si>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</si>
  <si>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</si>
  <si>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</si>
  <si>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</si>
  <si>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</si>
  <si>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</si>
  <si>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</si>
  <si>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</si>
  <si>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</si>
  <si>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</si>
  <si>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</si>
  <si>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</si>
  <si>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</si>
  <si>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</si>
  <si>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</si>
  <si>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</si>
  <si>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</si>
  <si>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</si>
  <si>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</si>
  <si>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</si>
  <si>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</si>
  <si>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</si>
  <si>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</si>
  <si>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</si>
  <si>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</si>
  <si>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</si>
  <si>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</si>
  <si>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</si>
  <si>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</si>
  <si>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</si>
  <si>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</si>
  <si>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</si>
  <si>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</si>
  <si>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</si>
  <si>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</si>
  <si>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</si>
  <si>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</si>
  <si>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</si>
  <si>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</si>
  <si>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</si>
  <si>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</si>
  <si>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</si>
  <si>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</si>
  <si>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</si>
  <si>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</si>
  <si>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</si>
  <si>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</si>
  <si>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</si>
  <si>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</si>
  <si>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</si>
  <si>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</si>
  <si>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</si>
  <si>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</si>
  <si>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</si>
  <si>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</si>
  <si>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</si>
  <si>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</si>
  <si>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</si>
  <si>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</si>
  <si>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</si>
  <si>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</si>
  <si>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</si>
  <si>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</si>
  <si>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</si>
  <si>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</si>
  <si>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</si>
  <si>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</si>
  <si>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</si>
  <si>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</si>
  <si>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</si>
  <si>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</si>
  <si>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</si>
  <si>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</si>
  <si>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</si>
  <si>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</si>
  <si>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</si>
  <si>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</si>
  <si>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</si>
  <si>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</si>
  <si>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</si>
  <si>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</si>
  <si>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</si>
  <si>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</si>
  <si>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</si>
  <si>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</si>
  <si>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</si>
  <si>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</si>
  <si>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</si>
  <si>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</si>
  <si>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</si>
  <si>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</si>
  <si>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</si>
  <si>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</si>
  <si>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</si>
  <si>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</si>
  <si>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</si>
  <si>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</si>
  <si>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</si>
  <si>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</si>
  <si>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</si>
  <si>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</si>
  <si>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</si>
  <si>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</si>
  <si>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</si>
  <si>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</si>
  <si>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</si>
  <si>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</si>
  <si>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</si>
  <si>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</si>
  <si>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</si>
  <si>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</si>
  <si>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</si>
  <si>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</si>
  <si>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</si>
  <si>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</si>
  <si>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</si>
  <si>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</si>
  <si>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</si>
  <si>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</si>
  <si>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</si>
  <si>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</si>
  <si>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</si>
  <si>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</si>
  <si>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</si>
  <si>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</si>
  <si>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</si>
  <si>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</si>
  <si>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</si>
  <si>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</si>
  <si>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</si>
  <si>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</si>
  <si>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</si>
  <si>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</si>
  <si>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</si>
  <si>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</si>
  <si>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</si>
  <si>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</si>
  <si>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</si>
  <si>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</si>
  <si>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</si>
  <si>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</si>
  <si>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</si>
  <si>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</si>
  <si>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</si>
  <si>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</si>
  <si>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</si>
  <si>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</si>
  <si>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</si>
  <si>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</si>
  <si>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</si>
  <si>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</si>
  <si>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</si>
  <si>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</si>
  <si>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</si>
  <si>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</si>
  <si>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</si>
  <si>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</si>
  <si>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</si>
  <si>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</si>
  <si>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</si>
  <si>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</si>
  <si>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</si>
  <si>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</si>
  <si>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</si>
  <si>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</si>
  <si>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</si>
  <si>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</si>
  <si>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</si>
  <si>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</si>
  <si>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</si>
  <si>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</si>
  <si>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</si>
  <si>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</si>
  <si>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</si>
  <si>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</si>
  <si>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</si>
  <si>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</si>
  <si>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</si>
  <si>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</si>
  <si>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</si>
  <si>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</si>
  <si>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</si>
  <si>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</si>
  <si>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</si>
  <si>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</si>
  <si>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</si>
  <si>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</si>
  <si>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</si>
  <si>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</si>
  <si>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</si>
  <si>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</si>
  <si>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</si>
  <si>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</si>
  <si>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</si>
  <si>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</si>
  <si>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</si>
  <si>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</si>
  <si>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</si>
  <si>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</si>
  <si>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</si>
  <si>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</si>
  <si>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</si>
  <si>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</si>
  <si>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</si>
  <si>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</si>
  <si>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</si>
  <si>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</si>
  <si>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</si>
  <si>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</si>
  <si>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</si>
  <si>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</si>
  <si>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</si>
  <si>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</si>
  <si>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</si>
  <si>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</si>
  <si>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</si>
  <si>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</si>
  <si>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</si>
  <si>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</si>
  <si>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</si>
  <si>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</si>
  <si>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</si>
  <si>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</si>
  <si>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</si>
  <si>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</si>
  <si>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</si>
  <si>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</si>
  <si>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</si>
  <si>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</si>
  <si>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</si>
  <si>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</si>
  <si>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</si>
  <si>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</si>
  <si>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</si>
  <si>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</si>
  <si>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</si>
  <si>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</si>
  <si>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</si>
  <si>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</si>
  <si>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</si>
  <si>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</si>
  <si>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</si>
  <si>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</si>
  <si>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</si>
  <si>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</si>
  <si>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</si>
  <si>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</si>
  <si>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</si>
  <si>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</si>
  <si>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</si>
  <si>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</si>
  <si>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</si>
  <si>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</si>
  <si>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</si>
  <si>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</si>
  <si>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</si>
  <si>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</si>
  <si>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</si>
  <si>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</si>
  <si>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</si>
  <si>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</si>
  <si>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</si>
  <si>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</si>
  <si>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</si>
  <si>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</si>
  <si>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</si>
  <si>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</si>
  <si>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</si>
  <si>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</si>
  <si>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</si>
  <si>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</si>
  <si>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</si>
  <si>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</si>
  <si>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</si>
  <si>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</si>
  <si>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</si>
  <si>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</si>
  <si>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</si>
  <si>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</si>
  <si>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</si>
  <si>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</si>
  <si>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</si>
  <si>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</si>
  <si>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</si>
  <si>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</si>
  <si>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</si>
  <si>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</si>
  <si>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</si>
  <si>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</si>
  <si>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</si>
  <si>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</si>
  <si>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</si>
  <si>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</si>
  <si>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</si>
  <si>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</si>
  <si>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</si>
  <si>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</si>
  <si>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</si>
  <si>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</si>
  <si>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</si>
  <si>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</si>
  <si>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</si>
  <si>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</si>
  <si>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</si>
  <si>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</si>
  <si>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</si>
  <si>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</si>
  <si>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</si>
  <si>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</si>
  <si>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</si>
  <si>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</si>
  <si>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</si>
  <si>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</si>
  <si>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</si>
  <si>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</si>
  <si>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</si>
  <si>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</si>
  <si>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</si>
  <si>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</si>
  <si>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</si>
  <si>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</si>
  <si>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</si>
  <si>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</si>
  <si>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</si>
  <si>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</si>
  <si>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</si>
  <si>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</si>
  <si>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</si>
  <si>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</si>
  <si>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</si>
  <si>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</si>
  <si>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</si>
  <si>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</si>
  <si>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</si>
  <si>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</si>
  <si>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</si>
  <si>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</si>
  <si>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</si>
  <si>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</si>
  <si>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</si>
  <si>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</si>
  <si>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</si>
  <si>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</si>
  <si>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</si>
  <si>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</si>
  <si>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</si>
  <si>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</si>
  <si>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</si>
  <si>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</si>
  <si>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</si>
  <si>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</si>
  <si>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</si>
  <si>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</si>
  <si>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</si>
  <si>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</si>
  <si>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</si>
  <si>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</si>
  <si>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</si>
  <si>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</si>
  <si>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</si>
  <si>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</si>
  <si>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</si>
  <si>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</si>
  <si>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</si>
  <si>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</si>
  <si>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</si>
  <si>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</si>
  <si>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</si>
  <si>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</si>
  <si>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</si>
  <si>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</si>
  <si>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</si>
  <si>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</si>
  <si>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</si>
  <si>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</si>
  <si>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</si>
  <si>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</si>
  <si>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</si>
  <si>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</si>
  <si>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</si>
  <si>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</si>
  <si>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</si>
  <si>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</si>
  <si>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</si>
  <si>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</si>
  <si>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</si>
  <si>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</si>
  <si>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</si>
  <si>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</si>
  <si>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</si>
  <si>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</si>
  <si>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</si>
  <si>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</si>
  <si>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</si>
  <si>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</si>
  <si>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</si>
  <si>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</si>
  <si>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</si>
  <si>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</si>
  <si>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</si>
  <si>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</si>
  <si>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</si>
  <si>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</si>
  <si>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</si>
  <si>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</si>
  <si>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</si>
  <si>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</si>
  <si>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</si>
  <si>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</si>
  <si>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</si>
  <si>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</si>
  <si>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</si>
  <si>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</si>
  <si>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</si>
  <si>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</si>
  <si>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</si>
  <si>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</si>
  <si>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</si>
  <si>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</si>
  <si>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</si>
  <si>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</si>
  <si>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</si>
  <si>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</si>
  <si>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</si>
  <si>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</si>
  <si>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</si>
  <si>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</si>
  <si>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</si>
  <si>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</si>
  <si>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</si>
  <si>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</si>
  <si>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</si>
  <si>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</si>
  <si>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</si>
  <si>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</si>
  <si>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</si>
  <si>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</si>
  <si>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</si>
  <si>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</si>
  <si>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</si>
  <si>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</si>
  <si>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</si>
  <si>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</si>
  <si>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</si>
  <si>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</si>
  <si>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</si>
  <si>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</si>
  <si>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</si>
  <si>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</si>
  <si>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</si>
  <si>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</si>
  <si>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</si>
  <si>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</si>
  <si>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</si>
  <si>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</si>
  <si>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</si>
  <si>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</si>
  <si>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</si>
  <si>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</si>
  <si>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</si>
  <si>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</si>
  <si>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</si>
  <si>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</si>
  <si>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</si>
  <si>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</si>
  <si>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</si>
  <si>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</si>
  <si>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</si>
  <si>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</si>
  <si>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</si>
  <si>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</si>
  <si>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</si>
  <si>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</si>
  <si>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</si>
  <si>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</si>
  <si>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</si>
  <si>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</si>
  <si>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</si>
  <si>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</si>
  <si>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</si>
  <si>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</si>
  <si>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</si>
  <si>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</si>
  <si>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</si>
  <si>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</si>
  <si>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</si>
  <si>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</si>
  <si>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</si>
  <si>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</si>
  <si>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</si>
  <si>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</si>
  <si>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</si>
  <si>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</si>
  <si>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</si>
  <si>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</si>
  <si>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</si>
  <si>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</si>
  <si>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</si>
  <si>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</si>
  <si>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</si>
  <si>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</si>
  <si>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</si>
  <si>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</si>
  <si>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</si>
  <si>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</si>
  <si>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</si>
  <si>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</si>
  <si>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</si>
  <si>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</si>
  <si>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</si>
  <si>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</si>
  <si>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</si>
  <si>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</si>
  <si>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</si>
  <si>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</si>
  <si>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</si>
  <si>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</si>
  <si>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</si>
  <si>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</si>
  <si>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</si>
  <si>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</si>
  <si>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</si>
  <si>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</si>
  <si>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</si>
  <si>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</si>
  <si>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</si>
  <si>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</si>
  <si>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</si>
  <si>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</si>
  <si>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</si>
  <si>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</si>
  <si>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</si>
  <si>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</si>
  <si>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</si>
  <si>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</si>
  <si>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</si>
  <si>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</si>
  <si>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</si>
  <si>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</si>
  <si>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</si>
  <si>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</si>
  <si>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</si>
  <si>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</si>
  <si>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</si>
  <si>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</si>
  <si>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</si>
  <si>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</si>
  <si>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</si>
  <si>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</si>
  <si>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</si>
  <si>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</si>
  <si>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</si>
  <si>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</si>
  <si>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</si>
  <si>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</si>
  <si>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</si>
  <si>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</si>
  <si>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</si>
  <si>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</si>
  <si>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</si>
  <si>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</si>
  <si>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</si>
  <si>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</si>
  <si>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</si>
  <si>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</si>
  <si>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</si>
  <si>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</si>
  <si>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</si>
  <si>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</si>
  <si>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</si>
  <si>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</si>
  <si>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</si>
  <si>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</si>
  <si>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</si>
  <si>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</si>
  <si>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</si>
  <si>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</si>
  <si>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</si>
  <si>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</si>
  <si>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</si>
  <si>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</si>
  <si>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</si>
  <si>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</si>
  <si>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</si>
  <si>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</si>
  <si>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</si>
  <si>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</si>
  <si>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</si>
  <si>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</si>
  <si>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</si>
  <si>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</si>
  <si>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</si>
  <si>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</si>
  <si>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</si>
  <si>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</si>
  <si>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</si>
  <si>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</si>
  <si>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</si>
  <si>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</si>
  <si>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</si>
  <si>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</si>
  <si>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</si>
  <si>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</si>
  <si>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</si>
  <si>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</si>
  <si>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</si>
  <si>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</si>
  <si>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</si>
  <si>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</si>
  <si>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</si>
  <si>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</si>
  <si>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</si>
  <si>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</si>
  <si>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</si>
  <si>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</si>
  <si>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</si>
  <si>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</si>
  <si>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</si>
  <si>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</si>
  <si>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</si>
  <si>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</si>
  <si>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</si>
  <si>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</si>
  <si>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</si>
  <si>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</si>
  <si>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</si>
  <si>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</si>
  <si>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</si>
  <si>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</si>
  <si>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</si>
  <si>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</si>
  <si>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</si>
  <si>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</si>
  <si>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</si>
  <si>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</si>
  <si>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</si>
  <si>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</si>
  <si>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</si>
  <si>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</si>
  <si>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</si>
  <si>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</si>
  <si>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</si>
  <si>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</si>
  <si>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</si>
  <si>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</si>
  <si>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</si>
  <si>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</si>
  <si>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</si>
  <si>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</si>
  <si>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</si>
  <si>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</si>
  <si>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</si>
  <si>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</si>
  <si>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</si>
  <si>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</si>
  <si>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</si>
  <si>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</si>
  <si>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</si>
  <si>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</si>
  <si>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</si>
  <si>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</si>
  <si>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</si>
  <si>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</si>
  <si>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</si>
  <si>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</si>
  <si>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</si>
  <si>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</si>
  <si>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</si>
  <si>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</si>
  <si>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</si>
  <si>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</si>
  <si>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</si>
  <si>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</si>
  <si>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</si>
  <si>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</si>
  <si>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</si>
  <si>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</si>
  <si>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</si>
  <si>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</si>
  <si>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</si>
  <si>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</si>
  <si>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</si>
  <si>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</si>
  <si>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</si>
  <si>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</si>
  <si>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</si>
  <si>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</si>
  <si>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</si>
  <si>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</si>
  <si>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</si>
  <si>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</si>
  <si>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</si>
  <si>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</si>
  <si>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</si>
  <si>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</si>
  <si>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</si>
  <si>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</si>
  <si>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</si>
  <si>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</si>
  <si>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</si>
  <si>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</si>
  <si>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</si>
  <si>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</si>
  <si>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</si>
  <si>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</si>
  <si>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</si>
  <si>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</si>
  <si>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</si>
  <si>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</si>
  <si>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</si>
  <si>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</si>
  <si>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</si>
  <si>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</si>
  <si>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</si>
  <si>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</si>
  <si>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</si>
  <si>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</si>
  <si>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</si>
  <si>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</si>
  <si>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</si>
  <si>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</si>
  <si>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</si>
  <si>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</si>
  <si>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</si>
  <si>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</si>
  <si>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</si>
  <si>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</si>
  <si>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</si>
  <si>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</si>
  <si>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</si>
  <si>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</si>
  <si>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</si>
  <si>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</si>
  <si>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</si>
  <si>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</si>
  <si>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</si>
  <si>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</si>
  <si>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</si>
  <si>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</si>
  <si>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</si>
  <si>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</si>
  <si>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</si>
  <si>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</si>
  <si>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</si>
  <si>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</si>
  <si>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</si>
  <si>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</si>
  <si>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</si>
  <si>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</si>
  <si>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</si>
  <si>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</si>
  <si>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</si>
  <si>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</si>
  <si>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</si>
  <si>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</si>
  <si>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</si>
  <si>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</si>
  <si>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</si>
  <si>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</si>
  <si>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</si>
  <si>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</si>
  <si>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</si>
  <si>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</si>
  <si>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</si>
  <si>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</si>
  <si>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</si>
  <si>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</si>
  <si>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</si>
  <si>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</si>
  <si>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</si>
  <si>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</si>
  <si>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</si>
  <si>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</si>
  <si>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</si>
  <si>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</si>
  <si>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</si>
  <si>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</si>
  <si>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</si>
  <si>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</si>
  <si>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</si>
  <si>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</si>
  <si>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</si>
  <si>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</si>
  <si>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</si>
  <si>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</si>
  <si>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</si>
  <si>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</si>
  <si>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</si>
  <si>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</si>
  <si>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</si>
  <si>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</si>
  <si>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</si>
  <si>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</si>
  <si>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</si>
  <si>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</si>
  <si>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</si>
  <si>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</si>
  <si>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</si>
  <si>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</si>
  <si>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</si>
  <si>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</si>
  <si>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</si>
  <si>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</si>
  <si>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</si>
  <si>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</si>
  <si>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</si>
  <si>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</si>
  <si>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</si>
  <si>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</si>
  <si>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</si>
  <si>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</si>
  <si>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</si>
  <si>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</si>
  <si>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</si>
  <si>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</si>
  <si>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</si>
  <si>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</si>
  <si>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</si>
  <si>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</si>
  <si>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</si>
  <si>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</si>
  <si>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</si>
  <si>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</si>
  <si>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</si>
  <si>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</si>
  <si>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</si>
  <si>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</si>
  <si>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</si>
  <si>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</si>
  <si>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</si>
  <si>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</si>
  <si>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</si>
  <si>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</si>
  <si>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</si>
  <si>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</si>
  <si>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</si>
  <si>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</si>
  <si>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</si>
  <si>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</si>
  <si>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</si>
  <si>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</si>
  <si>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</si>
  <si>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</si>
  <si>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</si>
  <si>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</si>
  <si>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</si>
  <si>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</si>
  <si>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</si>
  <si>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</si>
  <si>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</si>
  <si>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</si>
  <si>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</si>
  <si>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</si>
  <si>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</si>
  <si>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</si>
  <si>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</si>
  <si>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</si>
  <si>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</si>
  <si>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</si>
  <si>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</si>
  <si>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</si>
  <si>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</si>
  <si>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</si>
  <si>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</si>
  <si>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</si>
  <si>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</si>
  <si>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</si>
  <si>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</si>
  <si>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</si>
  <si>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</si>
  <si>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</si>
  <si>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</si>
  <si>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</si>
  <si>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</si>
  <si>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</si>
  <si>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</si>
  <si>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</si>
  <si>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</si>
  <si>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</si>
  <si>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</si>
  <si>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</si>
  <si>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</si>
  <si>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</si>
  <si>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</si>
  <si>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</si>
  <si>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</si>
  <si>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</si>
  <si>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</si>
  <si>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</si>
  <si>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</si>
  <si>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</si>
  <si>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</si>
  <si>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</si>
  <si>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</si>
  <si>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</si>
  <si>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</si>
  <si>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</si>
  <si>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</si>
  <si>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</si>
  <si>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</si>
  <si>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</si>
  <si>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</si>
  <si>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</si>
  <si>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</si>
  <si>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</si>
  <si>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</si>
  <si>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</si>
  <si>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</si>
  <si>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</si>
  <si>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</si>
  <si>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</si>
  <si>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</si>
  <si>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</si>
  <si>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</si>
  <si>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</si>
  <si>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</si>
  <si>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</si>
  <si>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</si>
  <si>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</si>
  <si>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</si>
  <si>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</si>
  <si>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</si>
  <si>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</si>
  <si>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</si>
  <si>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</si>
  <si>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</si>
  <si>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</si>
  <si>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</si>
  <si>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</si>
  <si>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</si>
  <si>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</si>
  <si>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</si>
  <si>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</si>
  <si>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</si>
  <si>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</si>
  <si>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</si>
  <si>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</si>
  <si>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</si>
  <si>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</si>
  <si>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</si>
  <si>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</si>
  <si>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</si>
  <si>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</si>
  <si>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</si>
  <si>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</si>
  <si>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</si>
  <si>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</si>
  <si>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</si>
  <si>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</si>
  <si>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</si>
  <si>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</si>
  <si>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</si>
  <si>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</si>
  <si>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</si>
  <si>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</si>
  <si>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</si>
  <si>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</si>
  <si>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</si>
  <si>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</si>
  <si>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</si>
  <si>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</si>
  <si>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</si>
  <si>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</si>
  <si>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</si>
  <si>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</si>
  <si>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</si>
  <si>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</si>
  <si>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</si>
  <si>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</si>
  <si>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</si>
  <si>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</si>
  <si>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</si>
  <si>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</si>
  <si>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</si>
  <si>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</si>
  <si>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</si>
  <si>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</si>
  <si>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</si>
  <si>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</si>
  <si>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</si>
  <si>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</si>
  <si>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</si>
  <si>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</si>
  <si>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</si>
  <si>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</si>
  <si>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</si>
  <si>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</si>
  <si>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</si>
  <si>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</si>
  <si>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</si>
  <si>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</si>
  <si>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</si>
  <si>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</si>
  <si>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</si>
  <si>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</si>
  <si>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</si>
  <si>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</si>
  <si>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</si>
  <si>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</si>
  <si>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</si>
  <si>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</si>
  <si>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</si>
  <si>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</si>
  <si>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</si>
  <si>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</si>
  <si>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</si>
  <si>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</si>
  <si>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</si>
  <si>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</si>
  <si>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</si>
  <si>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</si>
  <si>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</si>
  <si>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</si>
  <si>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</si>
  <si>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</si>
  <si>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</si>
  <si>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</si>
  <si>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</si>
  <si>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</si>
  <si>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</si>
  <si>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</si>
  <si>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</si>
  <si>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</si>
  <si>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</si>
  <si>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</si>
  <si>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</si>
  <si>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</si>
  <si>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</si>
  <si>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</si>
  <si>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</si>
  <si>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</si>
  <si>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</si>
  <si>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</si>
  <si>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</si>
  <si>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</si>
  <si>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</si>
  <si>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</si>
  <si>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</si>
  <si>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</si>
  <si>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</si>
  <si>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</si>
  <si>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</si>
  <si>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</si>
  <si>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</si>
  <si>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</si>
  <si>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</si>
  <si>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</si>
  <si>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</si>
  <si>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</si>
  <si>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</si>
  <si>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</si>
  <si>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</si>
  <si>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</si>
  <si>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</si>
  <si>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</si>
  <si>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</si>
  <si>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</si>
  <si>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</si>
  <si>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</si>
  <si>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</si>
  <si>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</si>
  <si>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</si>
  <si>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</si>
  <si>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</si>
  <si>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</si>
  <si>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</si>
  <si>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</si>
  <si>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</si>
  <si>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</si>
  <si>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</si>
  <si>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</si>
  <si>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</si>
  <si>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</si>
  <si>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</si>
  <si>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</si>
  <si>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</si>
  <si>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</si>
  <si>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</si>
  <si>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</si>
  <si>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</si>
  <si>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</si>
  <si>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</si>
  <si>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</si>
  <si>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</si>
  <si>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</si>
  <si>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</si>
  <si>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</si>
  <si>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</si>
  <si>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</si>
  <si>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</si>
  <si>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</si>
  <si>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</si>
  <si>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</si>
  <si>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</si>
  <si>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</si>
  <si>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</si>
  <si>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</si>
  <si>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</si>
  <si>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</si>
  <si>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</si>
  <si>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</si>
  <si>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</si>
  <si>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</si>
  <si>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</si>
  <si>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</si>
  <si>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</si>
  <si>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</si>
  <si>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</si>
  <si>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</si>
  <si>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</si>
  <si>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</si>
  <si>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</si>
  <si>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</si>
  <si>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</si>
  <si>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</si>
  <si>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</si>
  <si>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</si>
  <si>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</si>
  <si>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</si>
  <si>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</si>
  <si>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</si>
  <si>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</si>
  <si>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</si>
  <si>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</si>
  <si>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</si>
  <si>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</si>
  <si>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</si>
  <si>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</si>
  <si>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</si>
  <si>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</si>
  <si>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</si>
  <si>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</si>
  <si>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</si>
  <si>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</si>
  <si>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</si>
  <si>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</si>
  <si>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</si>
  <si>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</si>
  <si>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</si>
  <si>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</si>
  <si>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</si>
  <si>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</si>
  <si>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</si>
  <si>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</si>
  <si>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</si>
  <si>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</si>
  <si>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</si>
  <si>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</si>
  <si>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</si>
  <si>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</si>
  <si>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</si>
  <si>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</si>
  <si>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</si>
  <si>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</si>
  <si>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</si>
  <si>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</si>
  <si>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</si>
  <si>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</si>
  <si>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</si>
  <si>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</si>
  <si>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</si>
  <si>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</si>
  <si>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</si>
  <si>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</si>
  <si>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</si>
  <si>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</si>
  <si>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</si>
  <si>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</si>
  <si>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</si>
  <si>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</si>
  <si>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</si>
  <si>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</si>
  <si>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</si>
  <si>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</si>
  <si>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</si>
  <si>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</si>
  <si>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</si>
  <si>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</si>
  <si>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</si>
  <si>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</si>
  <si>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</si>
  <si>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</si>
  <si>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</si>
  <si>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</si>
  <si>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</si>
  <si>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</si>
  <si>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</si>
  <si>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</si>
  <si>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</si>
  <si>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</si>
  <si>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</si>
  <si>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</si>
  <si>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</si>
  <si>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</si>
  <si>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</si>
  <si>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</si>
  <si>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</si>
  <si>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</si>
  <si>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</si>
  <si>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</si>
  <si>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</si>
  <si>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</si>
  <si>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</si>
  <si>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</si>
  <si>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</si>
  <si>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</si>
  <si>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</si>
  <si>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</si>
  <si>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</si>
  <si>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</si>
  <si>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</si>
  <si>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</si>
  <si>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</si>
  <si>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</si>
  <si>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</si>
  <si>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</si>
  <si>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</si>
  <si>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</si>
  <si>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</si>
  <si>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</si>
  <si>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</si>
  <si>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</si>
  <si>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</si>
  <si>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</si>
  <si>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</si>
  <si>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</si>
  <si>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</si>
  <si>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</si>
  <si>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</si>
  <si>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</si>
  <si>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</si>
  <si>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</si>
  <si>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</si>
  <si>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</si>
  <si>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</si>
  <si>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</si>
  <si>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</si>
  <si>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</si>
  <si>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</si>
  <si>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</si>
  <si>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</si>
  <si>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</si>
  <si>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</si>
  <si>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</si>
  <si>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</si>
  <si>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</si>
  <si>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</si>
  <si>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</si>
  <si>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</si>
  <si>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</si>
  <si>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</si>
  <si>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</si>
  <si>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</si>
  <si>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</si>
  <si>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</si>
  <si>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</si>
  <si>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</si>
  <si>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</si>
  <si>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</si>
  <si>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</si>
  <si>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</si>
  <si>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</si>
  <si>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</si>
  <si>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</si>
  <si>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</si>
  <si>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</si>
  <si>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</si>
  <si>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</si>
  <si>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</si>
  <si>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</si>
  <si>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</si>
  <si>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</si>
  <si>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</si>
  <si>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</si>
  <si>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</si>
  <si>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</si>
  <si>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</si>
  <si>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</si>
  <si>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</si>
  <si>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</si>
  <si>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</si>
  <si>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</si>
  <si>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</si>
  <si>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</si>
  <si>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</si>
  <si>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</si>
  <si>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</si>
  <si>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</si>
  <si>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</si>
  <si>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</si>
  <si>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</si>
  <si>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</si>
  <si>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</si>
  <si>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</si>
  <si>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</si>
  <si>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</si>
  <si>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</si>
  <si>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</si>
  <si>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</si>
  <si>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</si>
  <si>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</si>
  <si>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</si>
  <si>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</si>
  <si>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</si>
  <si>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</si>
  <si>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</si>
  <si>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</si>
  <si>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</si>
  <si>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</si>
  <si>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</si>
  <si>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</si>
  <si>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</si>
  <si>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</si>
  <si>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</si>
  <si>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</si>
  <si>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</si>
  <si>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</si>
  <si>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</si>
  <si>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</si>
  <si>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</si>
  <si>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</si>
  <si>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</si>
  <si>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</si>
  <si>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</si>
  <si>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</si>
  <si>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</si>
  <si>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</si>
  <si>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</si>
  <si>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</si>
  <si>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</si>
  <si>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</si>
  <si>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</si>
  <si>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</si>
  <si>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</si>
  <si>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</si>
  <si>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</si>
  <si>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</si>
  <si>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</si>
  <si>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</si>
  <si>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</si>
  <si>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</si>
  <si>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</si>
  <si>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</si>
  <si>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</si>
  <si>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</si>
  <si>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</si>
  <si>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</si>
  <si>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</si>
  <si>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</si>
  <si>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</si>
  <si>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</si>
  <si>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</si>
  <si>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</si>
  <si>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</si>
  <si>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</si>
  <si>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</si>
  <si>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</si>
  <si>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</si>
  <si>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</si>
  <si>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</si>
  <si>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</si>
  <si>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</si>
  <si>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</si>
  <si>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</si>
  <si>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</si>
  <si>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</si>
  <si>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</si>
  <si>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</si>
  <si>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</si>
  <si>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</si>
  <si>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</si>
  <si>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</si>
  <si>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</si>
  <si>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</si>
  <si>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</si>
  <si>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</si>
  <si>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</si>
  <si>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</si>
  <si>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</si>
  <si>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</si>
  <si>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</si>
  <si>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</si>
  <si>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</si>
  <si>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</si>
  <si>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</si>
  <si>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</si>
  <si>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</si>
  <si>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</si>
  <si>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</si>
  <si>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</si>
  <si>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</si>
  <si>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</si>
  <si>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</si>
  <si>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</si>
  <si>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</si>
  <si>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</si>
  <si>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</si>
  <si>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</si>
  <si>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</si>
  <si>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</si>
  <si>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</si>
  <si>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</si>
  <si>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</si>
  <si>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</si>
  <si>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</si>
  <si>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</si>
  <si>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</si>
  <si>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</si>
  <si>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</si>
  <si>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</si>
  <si>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</si>
  <si>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</si>
  <si>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</si>
  <si>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</si>
  <si>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</si>
  <si>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</si>
  <si>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</si>
  <si>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</si>
  <si>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</si>
  <si>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</si>
  <si>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</si>
  <si>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</si>
  <si>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</si>
  <si>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</si>
  <si>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</si>
  <si>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</si>
  <si>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</si>
  <si>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</si>
  <si>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</si>
  <si>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</si>
  <si>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</si>
  <si>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</si>
  <si>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</si>
  <si>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</si>
  <si>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</si>
  <si>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</si>
  <si>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</si>
  <si>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</si>
  <si>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</si>
  <si>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</si>
  <si>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</si>
  <si>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</si>
  <si>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</si>
  <si>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</si>
  <si>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</si>
  <si>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</si>
  <si>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</si>
  <si>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</si>
  <si>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</si>
  <si>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</si>
  <si>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</si>
  <si>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</si>
  <si>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</si>
  <si>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</si>
  <si>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</si>
  <si>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</si>
  <si>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</si>
  <si>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</si>
  <si>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</si>
  <si>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</si>
  <si>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</si>
  <si>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</si>
  <si>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</si>
  <si>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</si>
  <si>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</si>
  <si>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</si>
  <si>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</si>
  <si>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</si>
  <si>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</si>
  <si>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</si>
  <si>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</si>
  <si>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</si>
  <si>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</si>
  <si>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</si>
  <si>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</si>
  <si>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</si>
  <si>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</si>
  <si>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</si>
  <si>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</si>
  <si>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</si>
  <si>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</si>
  <si>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</si>
  <si>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</si>
  <si>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</si>
  <si>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</si>
  <si>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</si>
  <si>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</si>
  <si>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</si>
  <si>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</si>
  <si>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</si>
  <si>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</si>
  <si>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</si>
  <si>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</si>
  <si>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</si>
  <si>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</si>
  <si>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</si>
  <si>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</si>
  <si>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</si>
  <si>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</si>
  <si>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</si>
  <si>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</si>
  <si>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</si>
  <si>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</si>
  <si>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</si>
  <si>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</si>
  <si>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</si>
  <si>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</si>
  <si>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</si>
  <si>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</si>
  <si>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</si>
  <si>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</si>
  <si>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</si>
  <si>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</si>
  <si>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</si>
  <si>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</si>
  <si>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</si>
  <si>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</si>
  <si>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</si>
  <si>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</si>
  <si>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</si>
  <si>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</si>
  <si>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</si>
  <si>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</si>
  <si>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</si>
  <si>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</si>
  <si>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</si>
  <si>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</si>
  <si>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</si>
  <si>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</si>
  <si>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</si>
  <si>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</si>
  <si>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</si>
  <si>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</si>
  <si>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</si>
  <si>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</si>
  <si>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</si>
  <si>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</si>
  <si>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</si>
  <si>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</si>
  <si>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</si>
  <si>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</si>
  <si>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</si>
  <si>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</si>
  <si>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</si>
  <si>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</si>
  <si>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</si>
  <si>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</si>
  <si>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</si>
  <si>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</si>
  <si>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</si>
  <si>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</si>
  <si>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</si>
  <si>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</si>
  <si>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</si>
  <si>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</si>
  <si>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</si>
  <si>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</si>
  <si>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</si>
  <si>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</si>
  <si>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</si>
  <si>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</si>
  <si>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</si>
  <si>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</si>
  <si>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</si>
  <si>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</si>
  <si>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</si>
  <si>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</si>
  <si>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</si>
  <si>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</si>
  <si>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</si>
  <si>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</si>
  <si>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</si>
  <si>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</si>
  <si>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</si>
  <si>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</si>
  <si>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</si>
  <si>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</si>
  <si>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</si>
  <si>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</si>
  <si>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</si>
  <si>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</si>
  <si>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</si>
  <si>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</si>
  <si>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</si>
  <si>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</si>
  <si>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</si>
  <si>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</si>
  <si>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</si>
  <si>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</si>
  <si>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</si>
  <si>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</si>
  <si>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</si>
  <si>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</si>
  <si>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</si>
  <si>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</si>
  <si>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</si>
  <si>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</si>
  <si>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</si>
  <si>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</si>
  <si>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</si>
  <si>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</si>
  <si>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</si>
  <si>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</si>
  <si>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</si>
  <si>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</si>
  <si>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</si>
  <si>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</si>
  <si>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</si>
  <si>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</si>
  <si>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</si>
  <si>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</si>
  <si>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</si>
  <si>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</si>
  <si>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</si>
  <si>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</si>
  <si>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</si>
  <si>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</si>
  <si>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</si>
  <si>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</si>
  <si>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</si>
  <si>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</si>
  <si>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</si>
  <si>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</si>
  <si>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</si>
  <si>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</si>
  <si>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</si>
  <si>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</si>
  <si>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</si>
  <si>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</si>
  <si>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</si>
  <si>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</si>
  <si>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</si>
  <si>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</si>
  <si>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</si>
  <si>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</si>
  <si>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</si>
  <si>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</si>
  <si>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</si>
  <si>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</si>
  <si>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</si>
  <si>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</si>
  <si>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</si>
  <si>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</si>
  <si>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</si>
  <si>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</si>
  <si>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</si>
  <si>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</si>
  <si>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</si>
  <si>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</si>
  <si>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</si>
  <si>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</si>
  <si>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</si>
  <si>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</si>
  <si>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</si>
  <si>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</si>
  <si>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</si>
  <si>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</si>
  <si>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</si>
  <si>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</si>
  <si>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</si>
  <si>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</si>
  <si>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</si>
  <si>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</si>
  <si>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</si>
  <si>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</si>
  <si>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</si>
  <si>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</si>
  <si>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</si>
  <si>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</si>
  <si>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</si>
  <si>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</si>
  <si>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</si>
  <si>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</si>
  <si>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</si>
  <si>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</si>
  <si>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</si>
  <si>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</si>
  <si>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</si>
  <si>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</si>
  <si>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</si>
  <si>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</si>
  <si>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</si>
  <si>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</si>
  <si>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</si>
  <si>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</si>
  <si>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</si>
  <si>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</si>
  <si>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</si>
  <si>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</si>
  <si>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</si>
  <si>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</si>
  <si>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</si>
  <si>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</si>
  <si>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</si>
  <si>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</si>
  <si>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</si>
  <si>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</si>
  <si>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</si>
  <si>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</si>
  <si>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</si>
  <si>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</si>
  <si>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</si>
  <si>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</si>
  <si>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</si>
  <si>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</si>
  <si>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</si>
  <si>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</si>
  <si>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</si>
  <si>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</si>
  <si>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</si>
  <si>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</si>
  <si>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</si>
  <si>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</si>
  <si>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</si>
  <si>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</si>
  <si>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</si>
  <si>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</si>
  <si>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</si>
  <si>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</si>
  <si>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</si>
  <si>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</si>
  <si>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</si>
  <si>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</si>
  <si>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</si>
  <si>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</si>
  <si>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</si>
  <si>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</si>
  <si>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</si>
  <si>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</si>
  <si>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</si>
  <si>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</si>
  <si>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</si>
  <si>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</si>
  <si>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</si>
  <si>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</si>
  <si>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</si>
  <si>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</si>
  <si>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</si>
  <si>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</si>
  <si>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</si>
  <si>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</si>
  <si>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</si>
  <si>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</si>
  <si>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</si>
  <si>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</si>
  <si>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</si>
  <si>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</si>
  <si>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</si>
  <si>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</si>
  <si>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</si>
  <si>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</si>
  <si>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</si>
  <si>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</si>
  <si>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</si>
  <si>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</si>
  <si>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</si>
  <si>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</si>
  <si>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</si>
  <si>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</si>
  <si>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</si>
  <si>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</si>
  <si>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</si>
  <si>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</si>
  <si>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</si>
  <si>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</si>
  <si>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</si>
  <si>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</si>
  <si>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</si>
  <si>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</si>
  <si>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</si>
  <si>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</si>
  <si>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</si>
  <si>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</si>
  <si>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</si>
  <si>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</si>
  <si>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</si>
  <si>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</si>
  <si>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</si>
  <si>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</si>
  <si>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</si>
  <si>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</si>
  <si>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</si>
  <si>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</si>
  <si>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</si>
  <si>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</si>
  <si>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</si>
  <si>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</si>
  <si>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</si>
  <si>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</si>
  <si>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</si>
  <si>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</si>
  <si>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</si>
  <si>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</si>
  <si>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</si>
  <si>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</si>
  <si>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</si>
  <si>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</si>
  <si>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</si>
  <si>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</si>
  <si>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</si>
  <si>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</si>
  <si>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</si>
  <si>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</si>
  <si>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</si>
  <si>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</si>
  <si>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</si>
  <si>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</si>
  <si>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</si>
  <si>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</si>
  <si>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</si>
  <si>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</si>
  <si>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</si>
  <si>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</si>
  <si>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</si>
  <si>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</si>
  <si>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</si>
  <si>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</si>
  <si>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</si>
  <si>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</si>
  <si>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</si>
  <si>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</si>
  <si>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</si>
  <si>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</si>
  <si>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</si>
  <si>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</si>
  <si>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</si>
  <si>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</si>
  <si>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</si>
  <si>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</si>
  <si>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</si>
  <si>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</si>
  <si>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</si>
  <si>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</si>
  <si>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</si>
  <si>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</si>
  <si>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</si>
  <si>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</si>
  <si>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</si>
  <si>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</si>
  <si>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</si>
  <si>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</si>
  <si>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</si>
  <si>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</si>
  <si>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</si>
  <si>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</si>
  <si>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</si>
  <si>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</si>
  <si>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</si>
  <si>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</si>
  <si>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</si>
  <si>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</si>
  <si>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</si>
  <si>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</si>
  <si>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</si>
  <si>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</si>
  <si>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</si>
  <si>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</si>
  <si>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</si>
  <si>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</si>
  <si>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</si>
  <si>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</si>
  <si>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</si>
  <si>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</si>
  <si>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</si>
  <si>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</si>
  <si>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</si>
  <si>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</si>
  <si>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</si>
  <si>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</si>
  <si>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</si>
  <si>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</si>
  <si>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</si>
  <si>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</si>
  <si>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</si>
  <si>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</si>
  <si>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</si>
  <si>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</si>
  <si>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</si>
  <si>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</si>
  <si>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</si>
  <si>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</si>
  <si>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</si>
  <si>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</si>
  <si>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</si>
  <si>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</si>
  <si>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</si>
  <si>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</si>
  <si>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</si>
  <si>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</si>
  <si>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</si>
  <si>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</si>
  <si>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</si>
  <si>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</si>
  <si>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</si>
  <si>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</si>
  <si>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</si>
  <si>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</si>
  <si>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</si>
  <si>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</si>
  <si>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</si>
  <si>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</si>
  <si>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</si>
  <si>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</si>
  <si>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</si>
  <si>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</si>
  <si>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</si>
  <si>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</si>
  <si>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</si>
  <si>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</si>
  <si>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</si>
  <si>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</si>
  <si>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</si>
  <si>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</si>
  <si>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</si>
  <si>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</si>
  <si>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</si>
  <si>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</si>
  <si>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</si>
  <si>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</si>
  <si>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</si>
  <si>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</si>
  <si>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</si>
  <si>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</si>
  <si>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</si>
  <si>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</si>
  <si>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</si>
  <si>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</si>
  <si>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</si>
  <si>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</si>
  <si>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</si>
  <si>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</si>
  <si>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</si>
  <si>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</si>
  <si>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</si>
  <si>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</si>
  <si>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</si>
  <si>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</si>
  <si>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</si>
  <si>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</si>
  <si>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</si>
  <si>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</si>
  <si>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</si>
  <si>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</si>
  <si>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</si>
  <si>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</si>
  <si>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</si>
  <si>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</si>
  <si>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</si>
  <si>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</si>
  <si>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</si>
  <si>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</si>
  <si>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</si>
  <si>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</si>
  <si>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</si>
  <si>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</si>
  <si>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</si>
  <si>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</si>
  <si>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</si>
  <si>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</si>
  <si>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</si>
  <si>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</si>
  <si>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</si>
  <si>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</si>
  <si>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</si>
  <si>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</si>
  <si>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</si>
  <si>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</si>
  <si>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</si>
  <si>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</si>
  <si>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</si>
  <si>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</si>
  <si>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</si>
  <si>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</si>
  <si>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</si>
  <si>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</si>
  <si>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</si>
  <si>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</si>
  <si>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</si>
  <si>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</si>
  <si>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</si>
  <si>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</si>
  <si>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</si>
  <si>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</si>
  <si>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</si>
  <si>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</si>
  <si>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</si>
  <si>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</si>
  <si>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</si>
  <si>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</si>
  <si>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</si>
  <si>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</si>
  <si>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</si>
  <si>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</si>
  <si>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</si>
  <si>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</si>
  <si>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</si>
  <si>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</si>
  <si>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</si>
  <si>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</si>
  <si>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</si>
  <si>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</si>
  <si>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</si>
  <si>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</si>
  <si>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</si>
  <si>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</si>
  <si>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</si>
  <si>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</si>
  <si>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</si>
  <si>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</si>
  <si>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</si>
  <si>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</si>
  <si>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</si>
  <si>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</si>
  <si>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</si>
  <si>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</si>
  <si>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</si>
  <si>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</si>
  <si>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</si>
  <si>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</si>
  <si>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</si>
  <si>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</si>
  <si>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</si>
  <si>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</si>
  <si>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</si>
  <si>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</si>
  <si>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</si>
  <si>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</si>
  <si>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</si>
  <si>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</si>
  <si>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</si>
  <si>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</si>
  <si>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</si>
  <si>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</si>
  <si>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</si>
  <si>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</si>
  <si>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</si>
  <si>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</si>
  <si>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</si>
  <si>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</si>
  <si>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</si>
  <si>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</si>
  <si>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</si>
  <si>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</si>
  <si>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</si>
  <si>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</si>
  <si>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</si>
  <si>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</si>
  <si>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</si>
  <si>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</si>
  <si>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</si>
  <si>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</si>
  <si>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</si>
  <si>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</si>
  <si>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</si>
  <si>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</si>
  <si>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</si>
  <si>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</si>
  <si>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</si>
  <si>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</si>
  <si>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</si>
  <si>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</si>
  <si>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</si>
  <si>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</si>
  <si>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</si>
  <si>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</si>
  <si>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</si>
  <si>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</si>
  <si>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</si>
  <si>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</si>
  <si>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</si>
  <si>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</si>
  <si>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</si>
  <si>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</si>
  <si>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</si>
  <si>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</si>
  <si>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</si>
  <si>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</si>
  <si>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</si>
  <si>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</si>
  <si>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</si>
  <si>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</si>
  <si>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</si>
  <si>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</si>
  <si>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</si>
  <si>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</si>
  <si>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</si>
  <si>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</si>
  <si>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</si>
  <si>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</si>
  <si>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</si>
  <si>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</si>
  <si>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</si>
  <si>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</si>
  <si>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</si>
  <si>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</si>
  <si>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</si>
  <si>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</si>
  <si>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</si>
  <si>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</si>
  <si>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</si>
  <si>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</si>
  <si>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</si>
  <si>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</si>
  <si>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</si>
  <si>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</si>
  <si>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</si>
  <si>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</si>
  <si>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</si>
  <si>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</si>
  <si>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</si>
  <si>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</si>
  <si>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</si>
  <si>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</si>
  <si>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</si>
  <si>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</si>
  <si>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</si>
  <si>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</si>
  <si>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</si>
  <si>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</si>
  <si>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</si>
  <si>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</si>
  <si>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</si>
  <si>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</si>
  <si>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</si>
  <si>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</si>
  <si>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</si>
  <si>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</si>
  <si>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</si>
  <si>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</si>
  <si>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</si>
  <si>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</si>
  <si>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</si>
  <si>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</si>
  <si>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</si>
  <si>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</si>
  <si>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</si>
  <si>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</si>
  <si>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</si>
  <si>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</si>
  <si>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</si>
  <si>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</si>
  <si>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</si>
  <si>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</si>
  <si>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</si>
  <si>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</si>
  <si>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</si>
  <si>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</si>
  <si>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</si>
  <si>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</si>
  <si>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</si>
  <si>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</si>
  <si>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</si>
  <si>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</si>
  <si>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</si>
  <si>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</si>
  <si>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</si>
  <si>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</si>
  <si>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</si>
  <si>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</si>
  <si>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</si>
  <si>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</si>
  <si>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</si>
  <si>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</si>
  <si>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</si>
  <si>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</si>
  <si>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</si>
  <si>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</si>
  <si>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</si>
  <si>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</si>
  <si>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</si>
  <si>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</si>
  <si>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</si>
  <si>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</si>
  <si>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</si>
  <si>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</si>
  <si>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</si>
  <si>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</si>
  <si>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</si>
  <si>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</si>
  <si>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</si>
  <si>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</si>
  <si>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</si>
  <si>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</si>
  <si>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</si>
  <si>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</si>
  <si>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</si>
  <si>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</si>
  <si>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</si>
  <si>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</si>
  <si>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</si>
  <si>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</si>
  <si>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</si>
  <si>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</si>
  <si>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</si>
  <si>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</si>
  <si>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</si>
  <si>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</si>
  <si>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</si>
  <si>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</si>
  <si>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</si>
  <si>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</si>
  <si>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</si>
  <si>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</si>
  <si>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</si>
  <si>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</si>
  <si>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</si>
  <si>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</si>
  <si>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</si>
  <si>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</si>
  <si>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</si>
  <si>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</si>
  <si>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</si>
  <si>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</si>
  <si>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</si>
  <si>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</si>
  <si>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</si>
  <si>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</si>
  <si>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</si>
  <si>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</si>
  <si>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</si>
  <si>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</si>
  <si>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</si>
  <si>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</si>
  <si>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</si>
  <si>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</si>
  <si>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</si>
  <si>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</si>
  <si>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</si>
  <si>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</si>
  <si>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</si>
  <si>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</si>
  <si>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</si>
  <si>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</si>
  <si>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</si>
  <si>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</si>
  <si>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</si>
  <si>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</si>
  <si>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</si>
  <si>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</si>
  <si>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</si>
  <si>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</si>
  <si>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</si>
  <si>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</si>
  <si>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</si>
  <si>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</si>
  <si>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</si>
  <si>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</si>
  <si>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</si>
  <si>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</si>
  <si>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</si>
  <si>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</si>
  <si>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</si>
  <si>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</si>
  <si>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</si>
  <si>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</si>
  <si>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</si>
  <si>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</si>
  <si>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</si>
  <si>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</si>
  <si>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</si>
  <si>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</si>
  <si>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</si>
  <si>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</si>
  <si>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</si>
  <si>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</si>
  <si>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</si>
  <si>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</si>
  <si>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</si>
  <si>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</si>
  <si>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</si>
  <si>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</si>
  <si>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</si>
  <si>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</si>
  <si>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</si>
  <si>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</si>
  <si>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</si>
  <si>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</si>
  <si>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</si>
  <si>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</si>
  <si>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</si>
  <si>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</si>
  <si>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</si>
  <si>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</si>
  <si>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</si>
  <si>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</si>
  <si>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</si>
  <si>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</si>
  <si>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</si>
  <si>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</si>
  <si>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</si>
  <si>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</si>
  <si>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</si>
  <si>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</si>
  <si>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</si>
  <si>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</si>
  <si>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</si>
  <si>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</si>
  <si>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</si>
  <si>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</si>
  <si>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</si>
  <si>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</si>
  <si>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</si>
  <si>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</si>
  <si>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</si>
  <si>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</si>
  <si>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</si>
  <si>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</si>
  <si>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</si>
  <si>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</si>
  <si>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</si>
  <si>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</si>
  <si>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</si>
  <si>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</si>
  <si>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</si>
  <si>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</si>
  <si>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</si>
  <si>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</si>
  <si>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</si>
  <si>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</si>
  <si>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</si>
  <si>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</si>
  <si>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</si>
  <si>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</si>
  <si>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</si>
  <si>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</si>
  <si>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</si>
  <si>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</si>
  <si>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</si>
  <si>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</si>
  <si>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</si>
  <si>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</si>
  <si>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</si>
  <si>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</si>
  <si>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</si>
  <si>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</si>
  <si>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</si>
  <si>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</si>
  <si>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</si>
  <si>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</si>
  <si>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</si>
  <si>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</si>
  <si>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</si>
  <si>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</si>
  <si>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</si>
  <si>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</si>
  <si>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</si>
  <si>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</si>
  <si>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</si>
  <si>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</si>
  <si>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</si>
  <si>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</si>
  <si>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</si>
  <si>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</si>
  <si>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</si>
  <si>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</si>
  <si>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</si>
  <si>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</si>
  <si>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</si>
  <si>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</si>
  <si>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</si>
  <si>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</si>
  <si>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</si>
  <si>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</si>
  <si>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</si>
  <si>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</si>
  <si>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</si>
  <si>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</si>
  <si>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</si>
  <si>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</si>
  <si>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</si>
  <si>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</si>
  <si>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</si>
  <si>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</si>
  <si>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</si>
  <si>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</si>
  <si>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</si>
  <si>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</si>
  <si>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</si>
  <si>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</si>
  <si>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</si>
  <si>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</si>
  <si>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</si>
  <si>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</si>
  <si>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</si>
  <si>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</si>
  <si>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</si>
  <si>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</si>
  <si>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</si>
  <si>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</si>
  <si>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</si>
  <si>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</si>
  <si>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</si>
  <si>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</si>
  <si>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</si>
  <si>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</si>
  <si>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</si>
  <si>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</si>
  <si>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</si>
  <si>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</si>
  <si>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</si>
  <si>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</si>
  <si>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</si>
  <si>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</si>
  <si>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</si>
  <si>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</si>
  <si>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</si>
  <si>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</si>
  <si>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</si>
  <si>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</si>
  <si>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</si>
  <si>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</si>
  <si>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</si>
  <si>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</si>
  <si>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</si>
  <si>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</si>
  <si>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</si>
  <si>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</si>
  <si>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</si>
  <si>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</si>
  <si>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</si>
  <si>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</si>
  <si>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</si>
  <si>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</si>
  <si>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</si>
  <si>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</si>
  <si>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</si>
  <si>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</si>
  <si>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</si>
  <si>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</si>
  <si>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</si>
  <si>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</si>
  <si>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</si>
  <si>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</si>
  <si>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</si>
  <si>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</si>
  <si>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</si>
  <si>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</si>
  <si>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</si>
  <si>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</si>
  <si>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</si>
  <si>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</si>
  <si>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</si>
  <si>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</si>
  <si>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</si>
  <si>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</si>
  <si>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</si>
  <si>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</si>
  <si>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</si>
  <si>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</si>
  <si>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</si>
  <si>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</si>
  <si>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</si>
  <si>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</si>
  <si>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</si>
  <si>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</si>
  <si>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</si>
  <si>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</si>
  <si>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</si>
  <si>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</si>
  <si>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</si>
  <si>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</si>
  <si>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</si>
  <si>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</si>
  <si>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</si>
  <si>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</si>
  <si>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</si>
  <si>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</si>
  <si>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</si>
  <si>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</si>
  <si>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</si>
  <si>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</si>
  <si>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</si>
  <si>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</si>
  <si>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</si>
  <si>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</si>
  <si>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</si>
  <si>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</si>
  <si>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</si>
  <si>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</si>
  <si>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</si>
  <si>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</si>
  <si>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</si>
  <si>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</si>
  <si>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</si>
  <si>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</si>
  <si>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</si>
  <si>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</si>
  <si>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</si>
  <si>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</si>
  <si>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</si>
  <si>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</si>
  <si>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</si>
  <si>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</si>
  <si>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</si>
  <si>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</si>
  <si>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</si>
  <si>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</si>
  <si>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</si>
  <si>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</si>
  <si>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</si>
  <si>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</si>
  <si>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</si>
  <si>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</si>
  <si>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</si>
  <si>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</si>
  <si>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</si>
  <si>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</si>
  <si>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</si>
  <si>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</si>
  <si>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</si>
  <si>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</si>
  <si>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</si>
  <si>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</si>
  <si>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</si>
  <si>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</si>
  <si>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</si>
  <si>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</si>
  <si>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</si>
  <si>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</si>
  <si>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</si>
  <si>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</si>
  <si>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</si>
  <si>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</si>
  <si>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</si>
  <si>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</si>
  <si>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</si>
  <si>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</si>
  <si>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</si>
  <si>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</si>
  <si>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</si>
  <si>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</si>
  <si>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</si>
  <si>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</si>
  <si>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</si>
  <si>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</si>
  <si>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</si>
  <si>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</si>
  <si>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</si>
  <si>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</si>
  <si>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</si>
  <si>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</si>
  <si>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</si>
  <si>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</si>
  <si>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</si>
  <si>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</si>
  <si>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</si>
  <si>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</si>
  <si>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</si>
  <si>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</si>
  <si>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</si>
  <si>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</si>
  <si>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</si>
  <si>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</si>
  <si>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</si>
  <si>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</si>
  <si>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</si>
  <si>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</si>
  <si>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</si>
  <si>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</si>
  <si>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</si>
  <si>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</si>
  <si>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</si>
  <si>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</si>
  <si>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</si>
  <si>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</si>
  <si>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</si>
  <si>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</si>
  <si>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</si>
  <si>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</si>
  <si>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</si>
  <si>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</si>
  <si>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</si>
  <si>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</si>
  <si>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</si>
  <si>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</si>
  <si>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</si>
  <si>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</si>
  <si>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</si>
  <si>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</si>
  <si>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</si>
  <si>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</si>
  <si>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</si>
  <si>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</si>
  <si>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</si>
  <si>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</si>
  <si>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</si>
  <si>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</si>
  <si>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</si>
  <si>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</si>
  <si>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</si>
  <si>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</si>
  <si>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</si>
  <si>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</si>
  <si>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</si>
  <si>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</si>
  <si>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</si>
  <si>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</si>
  <si>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</si>
  <si>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</si>
  <si>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</si>
  <si>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</si>
  <si>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</si>
  <si>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</si>
  <si>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</si>
  <si>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</si>
  <si>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</si>
  <si>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</si>
  <si>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</si>
  <si>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</si>
  <si>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</si>
  <si>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</si>
  <si>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</si>
  <si>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</si>
  <si>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</si>
  <si>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</si>
  <si>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</si>
  <si>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</si>
  <si>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</si>
  <si>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</si>
  <si>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</si>
  <si>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</si>
  <si>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</si>
  <si>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</si>
  <si>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</si>
  <si>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</si>
  <si>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</si>
  <si>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</si>
  <si>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</si>
  <si>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</si>
  <si>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</si>
  <si>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</si>
  <si>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</si>
  <si>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</si>
  <si>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</si>
  <si>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</si>
  <si>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</si>
  <si>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</si>
  <si>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</si>
  <si>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</si>
  <si>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</si>
  <si>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</si>
  <si>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</si>
  <si>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</si>
  <si>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</si>
  <si>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</si>
  <si>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</si>
  <si>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</si>
  <si>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</si>
  <si>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</si>
  <si>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</si>
  <si>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</si>
  <si>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</si>
  <si>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</si>
  <si>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</si>
  <si>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</si>
  <si>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</si>
  <si>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</si>
  <si>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</si>
  <si>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</si>
  <si>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</si>
  <si>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</si>
  <si>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</si>
  <si>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</si>
  <si>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</si>
  <si>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</si>
  <si>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</si>
  <si>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</si>
  <si>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</si>
  <si>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</si>
  <si>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</si>
  <si>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</si>
  <si>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</si>
  <si>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</si>
  <si>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</si>
  <si>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</si>
  <si>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</si>
  <si>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</si>
  <si>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</si>
  <si>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</si>
  <si>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</si>
  <si>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</si>
  <si>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</si>
  <si>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</si>
  <si>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</si>
  <si>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</si>
  <si>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</si>
  <si>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</si>
  <si>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</si>
  <si>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</si>
  <si>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</si>
  <si>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</si>
  <si>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</si>
  <si>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</si>
  <si>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</si>
  <si>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</si>
  <si>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</si>
  <si>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</si>
  <si>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</si>
  <si>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</si>
  <si>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</si>
  <si>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</si>
  <si>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</si>
  <si>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</si>
  <si>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</si>
  <si>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</si>
  <si>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</si>
  <si>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</si>
  <si>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</si>
  <si>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</si>
  <si>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</si>
  <si>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</si>
  <si>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</si>
  <si>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</si>
  <si>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</si>
  <si>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</si>
  <si>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</si>
  <si>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</si>
  <si>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</si>
  <si>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</si>
  <si>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</si>
  <si>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</si>
  <si>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</si>
  <si>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</si>
  <si>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</si>
  <si>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</si>
  <si>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</si>
  <si>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</si>
  <si>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</si>
  <si>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</si>
  <si>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</si>
  <si>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</si>
  <si>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</si>
  <si>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</si>
  <si>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</si>
  <si>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</si>
  <si>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</si>
  <si>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</si>
  <si>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</si>
  <si>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</si>
  <si>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</si>
  <si>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</si>
  <si>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</si>
  <si>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</si>
  <si>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</si>
  <si>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</si>
  <si>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</si>
  <si>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</si>
  <si>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</si>
  <si>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</si>
  <si>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</si>
  <si>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</si>
  <si>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</si>
  <si>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</si>
  <si>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</si>
  <si>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</si>
  <si>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</si>
  <si>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</si>
  <si>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</si>
  <si>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</si>
  <si>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</si>
  <si>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</si>
  <si>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</si>
  <si>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</si>
  <si>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</si>
  <si>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</si>
  <si>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</si>
  <si>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</si>
  <si>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</si>
  <si>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</si>
  <si>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</si>
  <si>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</si>
  <si>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</si>
  <si>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</si>
  <si>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</si>
  <si>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</si>
  <si>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</si>
  <si>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</si>
  <si>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</si>
  <si>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</si>
  <si>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</si>
  <si>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</si>
  <si>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</si>
  <si>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</si>
  <si>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</si>
  <si>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</si>
  <si>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</si>
  <si>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</si>
  <si>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</si>
  <si>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</si>
  <si>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</si>
  <si>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</si>
  <si>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</si>
  <si>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</si>
  <si>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</si>
  <si>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</si>
  <si>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</si>
  <si>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</si>
  <si>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</si>
  <si>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</si>
  <si>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</si>
  <si>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</si>
  <si>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</si>
  <si>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</si>
  <si>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</si>
  <si>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</si>
  <si>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</si>
  <si>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</si>
  <si>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</si>
  <si>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</si>
  <si>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</si>
  <si>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</si>
  <si>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</si>
  <si>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</si>
  <si>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</si>
  <si>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</si>
  <si>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</si>
  <si>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</si>
  <si>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</si>
  <si>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</si>
  <si>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</si>
  <si>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</si>
  <si>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</si>
  <si>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</si>
  <si>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</si>
  <si>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</si>
  <si>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</si>
  <si>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</si>
  <si>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</si>
  <si>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</si>
  <si>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</si>
  <si>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</si>
  <si>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</si>
  <si>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</si>
  <si>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</si>
  <si>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</si>
  <si>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</si>
  <si>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</si>
  <si>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</si>
  <si>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</si>
  <si>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</si>
  <si>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</si>
  <si>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</si>
  <si>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</si>
  <si>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</si>
  <si>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</si>
  <si>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</si>
  <si>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</si>
  <si>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</si>
  <si>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</si>
  <si>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</si>
  <si>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</si>
  <si>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</si>
  <si>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</si>
  <si>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</si>
  <si>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</si>
  <si>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</si>
  <si>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</si>
  <si>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</si>
  <si>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</si>
  <si>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</si>
  <si>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</si>
  <si>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</si>
  <si>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</si>
  <si>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</si>
  <si>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</si>
  <si>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</si>
  <si>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</si>
  <si>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</si>
  <si>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</si>
  <si>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</si>
  <si>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</si>
  <si>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</si>
  <si>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</si>
  <si>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</si>
  <si>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</si>
  <si>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</si>
  <si>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</si>
  <si>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</si>
  <si>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</si>
  <si>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</si>
  <si>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</si>
  <si>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</si>
  <si>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</si>
  <si>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</si>
  <si>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</si>
  <si>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</si>
  <si>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</si>
  <si>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</si>
  <si>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</si>
  <si>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</si>
  <si>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</si>
  <si>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</si>
  <si>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</si>
  <si>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</si>
  <si>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</si>
  <si>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</si>
  <si>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</si>
  <si>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</si>
  <si>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</si>
  <si>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</si>
  <si>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</si>
  <si>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</si>
  <si>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</si>
  <si>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</si>
  <si>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</si>
  <si>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</si>
  <si>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</si>
  <si>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</si>
  <si>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</si>
  <si>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</si>
  <si>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</si>
  <si>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</si>
  <si>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</si>
  <si>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</si>
  <si>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</si>
  <si>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</si>
  <si>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</si>
  <si>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</si>
  <si>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</si>
  <si>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</si>
  <si>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</si>
  <si>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</si>
  <si>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</si>
  <si>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</si>
  <si>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</si>
  <si>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</si>
  <si>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</si>
  <si>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</si>
  <si>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</si>
  <si>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</si>
  <si>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</si>
  <si>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</si>
  <si>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</si>
  <si>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</si>
  <si>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</si>
  <si>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</si>
  <si>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</si>
  <si>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</si>
  <si>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</si>
  <si>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</si>
  <si>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</si>
  <si>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</si>
  <si>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</si>
  <si>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</si>
  <si>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</si>
  <si>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</si>
  <si>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</si>
  <si>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</si>
  <si>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</si>
  <si>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</si>
  <si>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</si>
  <si>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</si>
  <si>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</si>
  <si>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</si>
  <si>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</si>
  <si>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</si>
  <si>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</si>
  <si>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</si>
  <si>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</si>
  <si>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</si>
  <si>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</si>
  <si>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</si>
  <si>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</si>
  <si>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</si>
  <si>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</si>
  <si>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</si>
  <si>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</si>
  <si>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</si>
  <si>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</si>
  <si>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</si>
  <si>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</si>
  <si>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</si>
  <si>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</si>
  <si>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</si>
  <si>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</si>
  <si>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</si>
  <si>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</si>
  <si>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</si>
  <si>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</si>
  <si>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</si>
  <si>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</si>
  <si>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</si>
  <si>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</si>
  <si>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</si>
  <si>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</si>
  <si>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</si>
  <si>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</si>
  <si>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</si>
  <si>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</si>
  <si>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</si>
  <si>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</si>
  <si>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</si>
  <si>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</si>
  <si>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</si>
  <si>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</si>
  <si>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</si>
  <si>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</si>
  <si>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</si>
  <si>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</si>
  <si>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</si>
  <si>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</si>
  <si>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</si>
  <si>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</si>
  <si>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</si>
  <si>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</si>
  <si>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</si>
  <si>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</si>
  <si>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</si>
  <si>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</si>
  <si>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</si>
  <si>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</si>
  <si>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</si>
  <si>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</si>
  <si>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</si>
  <si>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</si>
  <si>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</si>
  <si>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</si>
  <si>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</si>
  <si>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</si>
  <si>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</si>
  <si>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</si>
  <si>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</si>
  <si>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</si>
  <si>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</si>
  <si>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</si>
  <si>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</si>
  <si>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</si>
  <si>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</si>
  <si>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</si>
  <si>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</si>
  <si>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</si>
  <si>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</si>
  <si>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</si>
  <si>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</si>
  <si>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</si>
  <si>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</si>
  <si>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</si>
  <si>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</si>
  <si>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</si>
  <si>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</si>
  <si>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</si>
  <si>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</si>
  <si>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</si>
  <si>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</si>
  <si>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</si>
  <si>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</si>
  <si>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</si>
  <si>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</si>
  <si>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</si>
  <si>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</si>
  <si>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</si>
  <si>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</si>
  <si>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</si>
  <si>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</si>
  <si>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</si>
  <si>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</si>
  <si>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</si>
  <si>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</si>
  <si>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</si>
  <si>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</si>
  <si>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</si>
  <si>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</si>
  <si>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</si>
  <si>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</si>
  <si>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</si>
  <si>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</si>
  <si>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</si>
  <si>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</si>
  <si>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</si>
  <si>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</si>
  <si>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</si>
  <si>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</si>
  <si>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</si>
  <si>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</si>
  <si>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</si>
  <si>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</si>
  <si>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</si>
  <si>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</si>
  <si>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</si>
  <si>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</si>
  <si>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</si>
  <si>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</si>
  <si>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</si>
  <si>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</si>
  <si>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</si>
  <si>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</si>
  <si>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</si>
  <si>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</si>
  <si>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</si>
  <si>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</si>
  <si>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</si>
  <si>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</si>
  <si>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</si>
  <si>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</si>
  <si>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</si>
  <si>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</si>
  <si>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</si>
  <si>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</si>
  <si>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</si>
  <si>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</si>
  <si>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</si>
  <si>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</si>
  <si>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</si>
  <si>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</si>
  <si>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</si>
  <si>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</si>
  <si>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</si>
  <si>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</si>
  <si>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</si>
  <si>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</si>
  <si>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</si>
  <si>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</si>
  <si>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</si>
  <si>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</si>
  <si>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</si>
  <si>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</si>
  <si>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</si>
  <si>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</si>
  <si>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</si>
  <si>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</si>
  <si>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</si>
  <si>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</si>
  <si>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</si>
  <si>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</si>
  <si>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</si>
  <si>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</si>
  <si>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</si>
  <si>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</si>
  <si>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</si>
  <si>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</si>
  <si>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</si>
  <si>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</si>
  <si>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</si>
  <si>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</si>
  <si>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</si>
  <si>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</si>
  <si>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</si>
  <si>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</si>
  <si>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</si>
  <si>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</si>
  <si>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</si>
  <si>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</si>
  <si>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</si>
  <si>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</si>
  <si>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</si>
  <si>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</si>
  <si>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</si>
  <si>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</si>
  <si>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</si>
  <si>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</si>
  <si>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</si>
  <si>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</si>
  <si>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</si>
  <si>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</si>
  <si>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</si>
  <si>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</si>
  <si>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</si>
  <si>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</si>
  <si>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</si>
  <si>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</si>
  <si>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</si>
  <si>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</si>
  <si>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</si>
  <si>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</si>
  <si>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</si>
  <si>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</si>
  <si>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</si>
  <si>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</si>
  <si>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</si>
  <si>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</si>
  <si>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</si>
  <si>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</si>
  <si>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</si>
  <si>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</si>
  <si>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</si>
  <si>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</si>
  <si>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</si>
  <si>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</si>
  <si>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</si>
  <si>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</si>
  <si>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</si>
  <si>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</si>
  <si>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</si>
  <si>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</si>
  <si>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</si>
  <si>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</si>
  <si>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</si>
  <si>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</si>
  <si>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</si>
  <si>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</si>
  <si>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</si>
  <si>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</si>
  <si>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</si>
  <si>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</si>
  <si>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</si>
  <si>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</si>
  <si>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</si>
  <si>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</si>
  <si>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</si>
  <si>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</si>
  <si>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</si>
  <si>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</si>
  <si>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</si>
  <si>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</si>
  <si>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</si>
  <si>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</si>
  <si>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</si>
  <si>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</si>
  <si>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</si>
  <si>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</si>
  <si>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</si>
  <si>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</si>
  <si>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</si>
  <si>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</si>
  <si>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</si>
  <si>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</si>
  <si>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</si>
  <si>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</si>
  <si>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</si>
  <si>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</si>
  <si>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</si>
  <si>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</si>
  <si>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</si>
  <si>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</si>
  <si>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</si>
  <si>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</si>
  <si>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</si>
  <si>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</si>
  <si>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</si>
  <si>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</si>
  <si>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</si>
  <si>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</si>
  <si>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</si>
  <si>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</si>
  <si>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</si>
  <si>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</si>
  <si>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</si>
  <si>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</si>
  <si>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</si>
  <si>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</si>
  <si>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</si>
  <si>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</si>
  <si>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</si>
  <si>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</si>
  <si>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</si>
  <si>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</si>
  <si>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</si>
  <si>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</si>
  <si>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</si>
  <si>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</si>
  <si>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</si>
  <si>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</si>
  <si>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</si>
  <si>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</si>
  <si>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</si>
  <si>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</si>
  <si>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</si>
  <si>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</si>
  <si>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</si>
  <si>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</si>
  <si>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</si>
  <si>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</si>
  <si>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</si>
  <si>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</si>
  <si>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</si>
  <si>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</si>
  <si>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</si>
  <si>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</si>
  <si>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</si>
  <si>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</si>
  <si>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</si>
  <si>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</si>
  <si>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</si>
  <si>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</si>
  <si>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</si>
  <si>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</si>
  <si>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</si>
  <si>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</si>
  <si>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</si>
  <si>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</si>
  <si>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</si>
  <si>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</si>
  <si>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</si>
  <si>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</si>
  <si>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</si>
  <si>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</si>
  <si>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</si>
  <si>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</si>
  <si>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</si>
  <si>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</si>
  <si>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</si>
  <si>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</si>
  <si>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</si>
  <si>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</si>
  <si>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</si>
  <si>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</si>
  <si>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</si>
  <si>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</si>
  <si>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</si>
  <si>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</si>
  <si>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</si>
  <si>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</si>
  <si>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</si>
  <si>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</si>
  <si>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</si>
  <si>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</si>
  <si>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</si>
  <si>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</si>
  <si>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</si>
  <si>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</si>
  <si>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</si>
  <si>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</si>
  <si>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</si>
  <si>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</si>
  <si>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</si>
  <si>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</si>
  <si>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</si>
  <si>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</si>
  <si>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</si>
  <si>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</si>
  <si>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</si>
  <si>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</si>
  <si>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</si>
  <si>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</si>
  <si>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</si>
  <si>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</si>
  <si>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</si>
  <si>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</si>
  <si>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</si>
  <si>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</si>
  <si>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</si>
  <si>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</si>
  <si>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</si>
  <si>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</si>
  <si>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</si>
  <si>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</si>
  <si>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</si>
  <si>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</si>
  <si>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</si>
  <si>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</si>
  <si>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</si>
  <si>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</si>
  <si>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</si>
  <si>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</si>
  <si>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</si>
  <si>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</si>
  <si>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</si>
  <si>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</si>
  <si>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</si>
  <si>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</si>
  <si>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</si>
  <si>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</si>
  <si>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</si>
  <si>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</si>
  <si>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</si>
  <si>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</si>
  <si>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</si>
  <si>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</si>
  <si>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</si>
  <si>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</si>
  <si>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</si>
  <si>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</si>
  <si>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</si>
  <si>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</si>
  <si>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</si>
  <si>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</si>
  <si>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</si>
  <si>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</si>
  <si>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</si>
  <si>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</si>
  <si>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</si>
  <si>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</si>
  <si>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</si>
  <si>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</si>
  <si>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</si>
  <si>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</si>
  <si>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</si>
  <si>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</si>
  <si>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</si>
  <si>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</si>
  <si>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</si>
  <si>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</si>
  <si>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</si>
  <si>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</si>
  <si>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</si>
  <si>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</si>
  <si>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</si>
  <si>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</si>
  <si>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</si>
  <si>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</si>
  <si>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</si>
  <si>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</si>
  <si>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</si>
  <si>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</si>
  <si>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</si>
  <si>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</si>
  <si>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</si>
  <si>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</si>
  <si>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</si>
  <si>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</si>
  <si>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</si>
  <si>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</si>
  <si>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</si>
  <si>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</si>
  <si>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</si>
  <si>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</si>
  <si>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</si>
  <si>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</si>
  <si>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</si>
  <si>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</si>
  <si>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</si>
  <si>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</si>
  <si>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</si>
  <si>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</si>
  <si>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</si>
  <si>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</si>
  <si>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</si>
  <si>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</si>
  <si>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</si>
  <si>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</si>
  <si>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</si>
  <si>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</si>
  <si>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</si>
  <si>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</si>
  <si>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</si>
  <si>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</si>
  <si>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</si>
  <si>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</si>
  <si>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</si>
  <si>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</si>
  <si>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</si>
  <si>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</si>
  <si>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</si>
  <si>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</si>
  <si>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</si>
  <si>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</si>
  <si>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</si>
  <si>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</si>
  <si>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</si>
  <si>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</si>
  <si>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</si>
  <si>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</si>
  <si>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</si>
  <si>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</si>
  <si>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</si>
  <si>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</si>
  <si>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</si>
  <si>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</si>
  <si>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</si>
  <si>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</si>
  <si>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</si>
  <si>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</si>
  <si>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</si>
  <si>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</si>
  <si>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</si>
  <si>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</si>
  <si>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</si>
  <si>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</si>
  <si>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</si>
  <si>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</si>
  <si>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</si>
  <si>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</si>
  <si>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</si>
  <si>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</si>
  <si>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</si>
  <si>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</si>
  <si>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</si>
  <si>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</si>
  <si>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</si>
  <si>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</si>
  <si>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</si>
  <si>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</si>
  <si>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</si>
  <si>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</si>
  <si>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</si>
  <si>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</si>
  <si>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</si>
  <si>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</si>
  <si>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</si>
  <si>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</si>
  <si>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</si>
  <si>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</si>
  <si>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</si>
  <si>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</si>
  <si>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</si>
  <si>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</si>
  <si>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</si>
  <si>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</si>
  <si>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</si>
  <si>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</si>
  <si>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</si>
  <si>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</si>
  <si>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</si>
  <si>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</si>
  <si>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</si>
  <si>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</si>
  <si>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</si>
  <si>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</si>
  <si>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</si>
  <si>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</si>
  <si>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</si>
  <si>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</si>
  <si>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</si>
  <si>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</si>
  <si>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</si>
  <si>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</si>
  <si>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</si>
  <si>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</si>
  <si>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</si>
  <si>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</si>
  <si>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</si>
  <si>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</si>
  <si>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</si>
  <si>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</si>
  <si>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</si>
  <si>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</si>
  <si>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</si>
  <si>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</si>
  <si>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</si>
  <si>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</si>
  <si>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</si>
  <si>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</si>
  <si>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</si>
  <si>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</si>
  <si>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</si>
  <si>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</si>
  <si>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</si>
  <si>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</si>
  <si>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</si>
  <si>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</si>
  <si>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</si>
  <si>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</si>
  <si>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</si>
  <si>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</si>
  <si>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</si>
  <si>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</si>
  <si>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</si>
  <si>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</si>
  <si>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</si>
  <si>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</si>
  <si>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</si>
  <si>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</si>
  <si>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</si>
  <si>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</si>
  <si>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</si>
  <si>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</si>
  <si>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</si>
  <si>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</si>
  <si>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</si>
  <si>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</si>
  <si>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</si>
  <si>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</si>
  <si>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</si>
  <si>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</si>
  <si>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</si>
  <si>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</si>
  <si>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</si>
  <si>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</si>
  <si>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</si>
  <si>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</si>
  <si>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</si>
  <si>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</si>
  <si>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</si>
  <si>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</si>
  <si>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</si>
  <si>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</si>
  <si>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</si>
  <si>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</si>
  <si>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</si>
  <si>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</si>
  <si>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</si>
  <si>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</si>
  <si>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</si>
  <si>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</si>
  <si>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</si>
  <si>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</si>
  <si>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</si>
  <si>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</si>
  <si>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</si>
  <si>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</si>
  <si>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</si>
  <si>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</si>
  <si>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</si>
  <si>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</si>
  <si>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</si>
  <si>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</si>
  <si>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</si>
  <si>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</si>
  <si>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</si>
  <si>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</si>
  <si>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</si>
  <si>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</si>
  <si>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</si>
  <si>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</si>
  <si>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</si>
  <si>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</si>
  <si>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</si>
  <si>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</si>
  <si>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</si>
  <si>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</si>
  <si>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</si>
  <si>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</si>
  <si>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</si>
  <si>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</si>
  <si>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</si>
  <si>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</si>
  <si>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</si>
  <si>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</si>
  <si>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</si>
  <si>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</si>
  <si>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</si>
  <si>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</si>
  <si>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</si>
  <si>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</si>
  <si>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</si>
  <si>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</si>
  <si>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</si>
  <si>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</si>
  <si>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</si>
  <si>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</si>
  <si>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</si>
  <si>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</si>
  <si>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</si>
  <si>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</si>
  <si>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</si>
  <si>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</si>
  <si>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</si>
  <si>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</si>
  <si>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</si>
  <si>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</si>
  <si>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</si>
  <si>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</si>
  <si>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</si>
  <si>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</si>
  <si>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</si>
  <si>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</si>
  <si>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</si>
  <si>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</si>
  <si>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</si>
  <si>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</si>
  <si>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</si>
  <si>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</si>
  <si>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</si>
  <si>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</si>
  <si>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</si>
  <si>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</si>
  <si>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</si>
  <si>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</si>
  <si>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</si>
  <si>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</si>
  <si>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</si>
  <si>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</si>
  <si>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</si>
  <si>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</si>
  <si>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</si>
  <si>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</si>
  <si>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</si>
  <si>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</si>
  <si>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</si>
  <si>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</si>
  <si>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</si>
  <si>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</si>
  <si>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</si>
  <si>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</si>
  <si>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</si>
  <si>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</si>
  <si>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</si>
  <si>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</si>
  <si>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</si>
  <si>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</si>
  <si>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</si>
  <si>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</si>
  <si>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</si>
  <si>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</si>
  <si>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</si>
  <si>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</si>
  <si>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</si>
  <si>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</si>
  <si>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</si>
  <si>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</si>
  <si>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</si>
  <si>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</si>
  <si>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</si>
  <si>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</si>
  <si>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</si>
  <si>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</si>
  <si>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</si>
  <si>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</si>
  <si>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</si>
  <si>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</si>
  <si>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</si>
  <si>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</si>
  <si>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</si>
  <si>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</si>
  <si>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</si>
  <si>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</si>
  <si>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</si>
  <si>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</si>
  <si>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</si>
  <si>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</si>
  <si>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</si>
  <si>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</si>
  <si>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</si>
  <si>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</si>
  <si>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</si>
  <si>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</si>
  <si>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</si>
  <si>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</si>
  <si>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</si>
  <si>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</si>
  <si>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</si>
  <si>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</si>
  <si>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</si>
  <si>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</si>
  <si>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</si>
  <si>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</si>
  <si>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</si>
  <si>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</si>
  <si>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</si>
  <si>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</si>
  <si>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</si>
  <si>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</si>
  <si>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</si>
  <si>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</si>
  <si>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</si>
  <si>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</si>
  <si>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</si>
  <si>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</si>
  <si>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</si>
  <si>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</si>
  <si>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</si>
  <si>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</si>
  <si>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</si>
  <si>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</si>
  <si>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</si>
  <si>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</si>
  <si>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</si>
  <si>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</si>
  <si>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</si>
  <si>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</si>
  <si>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</si>
  <si>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</si>
  <si>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</si>
  <si>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</si>
  <si>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</si>
  <si>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</si>
  <si>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</si>
  <si>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</si>
  <si>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</si>
  <si>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</si>
  <si>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</si>
  <si>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</si>
  <si>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</si>
  <si>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</si>
  <si>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</si>
  <si>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</si>
  <si>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</si>
  <si>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</si>
  <si>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</si>
  <si>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</si>
  <si>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</si>
  <si>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</si>
  <si>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</si>
  <si>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</si>
  <si>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</si>
  <si>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</si>
  <si>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</si>
  <si>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</si>
  <si>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</si>
  <si>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</si>
  <si>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</si>
  <si>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</si>
  <si>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</si>
  <si>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</si>
  <si>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</si>
  <si>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</si>
  <si>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</si>
  <si>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</si>
  <si>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</si>
  <si>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</si>
  <si>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</si>
  <si>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</si>
  <si>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</si>
  <si>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</si>
  <si>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</si>
  <si>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</si>
  <si>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</si>
  <si>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</si>
  <si>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</si>
  <si>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</si>
  <si>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</si>
  <si>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</si>
  <si>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</si>
  <si>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</si>
  <si>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</si>
  <si>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</si>
  <si>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</si>
  <si>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</si>
  <si>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</si>
  <si>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</si>
  <si>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</si>
  <si>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</si>
  <si>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</si>
  <si>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</si>
  <si>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</si>
  <si>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</si>
  <si>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</si>
  <si>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</si>
  <si>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</si>
  <si>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</si>
  <si>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</si>
  <si>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</si>
  <si>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</si>
  <si>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</si>
  <si>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</si>
  <si>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</si>
  <si>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</si>
  <si>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</si>
  <si>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</si>
  <si>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</si>
  <si>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</si>
  <si>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</si>
  <si>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</si>
  <si>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</si>
  <si>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</si>
  <si>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</si>
  <si>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</si>
  <si>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</si>
  <si>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</si>
  <si>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</si>
  <si>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</si>
  <si>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</si>
  <si>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</si>
  <si>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</si>
  <si>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</si>
  <si>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</si>
  <si>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</si>
  <si>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</si>
  <si>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</si>
  <si>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</si>
  <si>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</si>
  <si>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</si>
  <si>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</si>
  <si>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</si>
  <si>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</si>
  <si>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</si>
  <si>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</si>
  <si>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</si>
  <si>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</si>
  <si>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</si>
  <si>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</si>
  <si>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</si>
  <si>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</si>
  <si>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</si>
  <si>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</si>
  <si>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</si>
  <si>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</si>
  <si>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</si>
  <si>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</si>
  <si>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</si>
  <si>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</si>
  <si>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</si>
  <si>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</si>
  <si>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</si>
  <si>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</si>
  <si>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</si>
  <si>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</si>
  <si>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</si>
  <si>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</si>
  <si>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</si>
  <si>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</si>
  <si>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</si>
  <si>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</si>
  <si>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</si>
  <si>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</si>
  <si>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</si>
  <si>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</si>
  <si>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</si>
  <si>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</si>
  <si>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</si>
  <si>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</si>
  <si>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</si>
  <si>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</si>
  <si>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</si>
  <si>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</si>
  <si>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</si>
  <si>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</si>
  <si>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</si>
  <si>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</si>
  <si>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</si>
  <si>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</si>
  <si>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</si>
  <si>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</si>
  <si>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</si>
  <si>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</si>
  <si>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</si>
  <si>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</si>
  <si>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</si>
  <si>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</si>
  <si>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</si>
  <si>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</si>
  <si>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</si>
  <si>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</si>
  <si>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</si>
  <si>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</si>
  <si>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</si>
  <si>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</si>
  <si>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</si>
  <si>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</si>
  <si>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</si>
  <si>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</si>
  <si>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</si>
  <si>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</si>
  <si>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</si>
  <si>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</si>
  <si>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</si>
  <si>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</si>
  <si>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</si>
  <si>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</si>
  <si>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</si>
  <si>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</si>
  <si>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</si>
  <si>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</si>
  <si>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</si>
  <si>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</si>
  <si>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</si>
  <si>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</si>
  <si>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</si>
  <si>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</si>
  <si>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</si>
  <si>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</si>
  <si>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</si>
  <si>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</si>
  <si>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</si>
  <si>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</si>
  <si>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</si>
  <si>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</si>
  <si>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</si>
  <si>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</si>
  <si>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</si>
  <si>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</si>
  <si>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</si>
  <si>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</si>
  <si>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</si>
  <si>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</si>
  <si>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</si>
  <si>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</si>
  <si>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</si>
  <si>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</si>
  <si>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</si>
  <si>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</si>
  <si>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</si>
  <si>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</si>
  <si>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</si>
  <si>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</si>
  <si>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</si>
  <si>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</si>
  <si>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</si>
  <si>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</si>
  <si>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</si>
  <si>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</si>
  <si>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</si>
  <si>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</si>
  <si>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</si>
  <si>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</si>
  <si>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</si>
  <si>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</si>
  <si>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</si>
  <si>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</si>
  <si>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</si>
  <si>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</si>
  <si>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</si>
  <si>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</si>
  <si>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</si>
  <si>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</si>
  <si>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</si>
  <si>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</si>
  <si>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</si>
  <si>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</si>
  <si>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</si>
  <si>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</si>
  <si>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</si>
  <si>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</si>
  <si>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</si>
  <si>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</si>
  <si>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</si>
  <si>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</si>
  <si>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</si>
  <si>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</si>
  <si>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</si>
  <si>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</si>
  <si>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</si>
  <si>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</si>
  <si>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</si>
  <si>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</si>
  <si>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</si>
  <si>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</si>
  <si>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</si>
  <si>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</si>
  <si>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</si>
  <si>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</si>
  <si>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</si>
  <si>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</si>
  <si>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</si>
  <si>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</si>
  <si>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</si>
  <si>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</si>
  <si>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</si>
  <si>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</si>
  <si>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</si>
  <si>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</si>
  <si>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</si>
  <si>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</si>
  <si>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</si>
  <si>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</si>
  <si>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</si>
  <si>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</si>
  <si>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</si>
  <si>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</si>
  <si>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</si>
  <si>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</si>
  <si>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</si>
  <si>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</si>
  <si>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</si>
  <si>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</si>
  <si>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</si>
  <si>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</si>
  <si>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</si>
  <si>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</si>
  <si>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</si>
  <si>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</si>
  <si>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</si>
  <si>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</si>
  <si>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</si>
  <si>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</si>
  <si>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</si>
  <si>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</si>
  <si>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</si>
  <si>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</si>
  <si>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</si>
  <si>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</si>
  <si>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</si>
  <si>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</si>
  <si>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</si>
  <si>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</si>
  <si>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</si>
  <si>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</si>
  <si>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</si>
  <si>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</si>
  <si>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</si>
  <si>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</si>
  <si>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</si>
  <si>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</si>
  <si>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</si>
  <si>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</si>
  <si>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</si>
  <si>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</si>
  <si>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</si>
  <si>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</si>
  <si>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</si>
  <si>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</si>
  <si>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</si>
  <si>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</si>
  <si>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</si>
  <si>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</si>
  <si>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</si>
  <si>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</si>
  <si>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</si>
  <si>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</si>
  <si>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</si>
  <si>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</si>
  <si>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</si>
  <si>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</si>
  <si>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</si>
  <si>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</si>
  <si>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</si>
  <si>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</si>
  <si>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</si>
  <si>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</si>
  <si>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</si>
  <si>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</si>
  <si>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</si>
  <si>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</si>
  <si>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</si>
  <si>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</si>
  <si>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</si>
  <si>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</si>
  <si>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</si>
  <si>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</si>
  <si>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</si>
  <si>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</si>
  <si>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</si>
  <si>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</si>
  <si>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</si>
  <si>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</si>
  <si>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</si>
  <si>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</si>
  <si>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</si>
  <si>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</si>
  <si>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</si>
  <si>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</si>
  <si>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</si>
  <si>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</si>
  <si>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</si>
  <si>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</si>
  <si>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</si>
  <si>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</si>
  <si>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</si>
  <si>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</si>
  <si>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</si>
  <si>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</si>
  <si>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</si>
  <si>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</si>
  <si>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</si>
  <si>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</si>
  <si>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</si>
  <si>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</si>
  <si>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</si>
  <si>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</si>
  <si>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</si>
  <si>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</si>
  <si>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</si>
  <si>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</si>
  <si>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</si>
  <si>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</si>
  <si>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</si>
  <si>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</si>
  <si>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</si>
  <si>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</si>
  <si>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</si>
  <si>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</si>
  <si>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</si>
  <si>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</si>
  <si>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</si>
  <si>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</si>
  <si>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</si>
  <si>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</si>
  <si>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</si>
  <si>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</si>
  <si>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</si>
  <si>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</si>
  <si>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</si>
  <si>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</si>
  <si>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</si>
  <si>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</si>
  <si>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</si>
  <si>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</si>
  <si>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</si>
  <si>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</si>
  <si>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</si>
  <si>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</si>
  <si>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</si>
  <si>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</si>
  <si>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</si>
  <si>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</si>
  <si>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</si>
  <si>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</si>
  <si>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</si>
  <si>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</si>
  <si>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</si>
  <si>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</si>
  <si>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</si>
  <si>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</si>
  <si>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</si>
  <si>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</si>
  <si>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</si>
  <si>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</si>
  <si>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</si>
  <si>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</si>
  <si>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</si>
  <si>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</si>
  <si>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</si>
  <si>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</si>
  <si>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</si>
  <si>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</si>
  <si>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</si>
  <si>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</si>
  <si>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</si>
  <si>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</si>
  <si>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</si>
  <si>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</si>
  <si>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</si>
  <si>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</si>
  <si>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</si>
  <si>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</si>
  <si>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</si>
  <si>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</si>
  <si>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</si>
  <si>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</si>
  <si>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</si>
  <si>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</si>
  <si>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</si>
  <si>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</si>
  <si>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</si>
  <si>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</si>
  <si>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</si>
  <si>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</si>
  <si>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</si>
  <si>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</si>
  <si>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</si>
  <si>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</si>
  <si>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</si>
  <si>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</si>
  <si>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</si>
  <si>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</si>
  <si>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</si>
  <si>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</si>
  <si>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</si>
  <si>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</si>
  <si>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</si>
  <si>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</si>
  <si>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</si>
  <si>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</si>
  <si>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</si>
  <si>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</si>
  <si>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</si>
  <si>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</si>
  <si>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</si>
  <si>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</si>
  <si>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</si>
  <si>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</si>
  <si>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</si>
  <si>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</si>
  <si>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</si>
  <si>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</si>
  <si>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</si>
  <si>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</si>
  <si>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</si>
  <si>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</si>
  <si>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</si>
  <si>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</si>
  <si>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</si>
  <si>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</si>
  <si>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</si>
  <si>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</si>
  <si>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</si>
  <si>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</si>
  <si>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</si>
  <si>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</si>
  <si>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</si>
  <si>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</si>
  <si>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</si>
  <si>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</si>
  <si>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</si>
  <si>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</si>
  <si>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</si>
  <si>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</si>
  <si>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</si>
  <si>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</si>
  <si>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</si>
  <si>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</si>
  <si>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</si>
  <si>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</si>
  <si>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</si>
  <si>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</si>
  <si>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</si>
  <si>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</si>
  <si>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</si>
  <si>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</si>
  <si>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</si>
  <si>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</si>
  <si>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</si>
  <si>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</si>
  <si>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</si>
  <si>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</si>
  <si>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</si>
  <si>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</si>
  <si>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</si>
  <si>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</si>
  <si>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</si>
  <si>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</si>
  <si>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</si>
  <si>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</si>
  <si>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</si>
  <si>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</si>
  <si>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</si>
  <si>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</si>
  <si>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</si>
  <si>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</si>
  <si>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</si>
  <si>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</si>
  <si>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</si>
  <si>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</si>
  <si>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</si>
  <si>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</si>
  <si>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</si>
  <si>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</si>
  <si>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</si>
  <si>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</si>
  <si>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</si>
  <si>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</si>
  <si>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</si>
  <si>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</si>
  <si>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</si>
  <si>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</si>
  <si>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</si>
  <si>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</si>
  <si>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</si>
  <si>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</si>
  <si>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</si>
  <si>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</si>
  <si>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</si>
  <si>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</si>
  <si>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</si>
  <si>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</si>
  <si>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</si>
  <si>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</si>
  <si>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</si>
  <si>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</si>
  <si>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</si>
  <si>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</si>
  <si>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</si>
  <si>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</si>
  <si>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</si>
  <si>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</si>
  <si>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</si>
  <si>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</si>
  <si>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</si>
  <si>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</si>
  <si>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</si>
  <si>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</si>
  <si>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</si>
  <si>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</si>
  <si>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</si>
  <si>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</si>
  <si>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</si>
  <si>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</si>
  <si>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</si>
  <si>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</si>
  <si>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</si>
  <si>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</si>
  <si>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</si>
  <si>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</si>
  <si>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</si>
  <si>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</si>
  <si>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</si>
  <si>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</si>
  <si>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</si>
  <si>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</si>
  <si>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</si>
  <si>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</si>
  <si>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</si>
  <si>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</si>
  <si>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</si>
  <si>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</si>
  <si>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</si>
  <si>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</si>
  <si>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</si>
  <si>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</si>
  <si>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</si>
  <si>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</si>
  <si>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</si>
  <si>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</si>
  <si>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</si>
  <si>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</si>
  <si>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</si>
  <si>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</si>
  <si>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</si>
  <si>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</si>
  <si>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</si>
  <si>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</si>
  <si>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</si>
  <si>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</si>
  <si>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</si>
  <si>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</si>
  <si>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</si>
  <si>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</si>
  <si>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</si>
  <si>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</si>
  <si>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</si>
  <si>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</si>
  <si>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</si>
  <si>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</si>
  <si>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</si>
  <si>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</si>
  <si>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</si>
  <si>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</si>
  <si>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</si>
  <si>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</si>
  <si>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</si>
  <si>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</si>
  <si>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</si>
  <si>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</si>
  <si>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</si>
  <si>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</si>
  <si>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</si>
  <si>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</si>
  <si>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</si>
  <si>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</si>
  <si>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</si>
  <si>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</si>
  <si>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</si>
  <si>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</si>
  <si>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</si>
  <si>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</si>
  <si>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</si>
  <si>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</si>
  <si>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</si>
  <si>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</si>
  <si>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</si>
  <si>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</si>
  <si>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</si>
  <si>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</si>
  <si>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</si>
  <si>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</si>
  <si>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</si>
  <si>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</si>
  <si>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</si>
  <si>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</si>
  <si>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</si>
  <si>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</si>
  <si>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</si>
  <si>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</si>
  <si>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</si>
  <si>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</si>
  <si>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</si>
  <si>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</si>
  <si>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</si>
  <si>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</si>
  <si>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</si>
  <si>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</si>
  <si>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</si>
  <si>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</si>
  <si>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</si>
  <si>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</si>
  <si>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</si>
  <si>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</si>
  <si>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</si>
  <si>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</si>
  <si>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</si>
  <si>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</si>
  <si>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</si>
  <si>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</si>
  <si>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</si>
  <si>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</si>
  <si>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</si>
  <si>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</si>
  <si>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</si>
  <si>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</si>
  <si>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</si>
  <si>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</si>
  <si>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</si>
  <si>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</si>
  <si>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</si>
  <si>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</si>
  <si>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</si>
  <si>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</si>
  <si>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</si>
  <si>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</si>
  <si>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</si>
  <si>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</si>
  <si>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</si>
  <si>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</si>
  <si>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</si>
  <si>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</si>
  <si>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</si>
  <si>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</si>
  <si>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</si>
  <si>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</si>
  <si>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</si>
  <si>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</si>
  <si>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</si>
  <si>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</si>
  <si>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</si>
  <si>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</si>
  <si>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</si>
  <si>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</si>
  <si>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</si>
  <si>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</si>
  <si>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</si>
  <si>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</si>
  <si>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</si>
  <si>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</si>
  <si>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</si>
  <si>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</si>
  <si>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</si>
  <si>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</si>
  <si>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</si>
  <si>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</si>
  <si>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</si>
  <si>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</si>
  <si>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</si>
  <si>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</si>
  <si>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</si>
  <si>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</si>
  <si>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</si>
  <si>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</si>
  <si>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</si>
  <si>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</si>
  <si>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</si>
  <si>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</si>
  <si>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</si>
  <si>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</si>
  <si>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</si>
  <si>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</si>
  <si>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</si>
  <si>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</si>
  <si>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</si>
  <si>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</si>
  <si>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</si>
  <si>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</si>
  <si>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</si>
  <si>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</si>
  <si>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</si>
  <si>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</si>
  <si>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</si>
  <si>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</si>
  <si>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</si>
  <si>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</si>
  <si>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</si>
  <si>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</si>
  <si>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</si>
  <si>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</si>
  <si>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</si>
  <si>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</si>
  <si>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</si>
  <si>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</si>
  <si>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</si>
  <si>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</si>
  <si>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</si>
  <si>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</si>
  <si>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</si>
  <si>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</si>
  <si>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</si>
  <si>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</si>
  <si>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</si>
  <si>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</si>
  <si>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</si>
  <si>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</si>
  <si>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</si>
  <si>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</si>
  <si>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</si>
  <si>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</si>
  <si>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</si>
  <si>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</si>
  <si>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</si>
  <si>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</si>
  <si>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</si>
  <si>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</si>
  <si>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</si>
  <si>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</si>
  <si>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</si>
  <si>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</si>
  <si>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</si>
  <si>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</si>
  <si>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</si>
  <si>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</si>
  <si>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</si>
  <si>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</si>
  <si>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</si>
  <si>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</si>
  <si>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</si>
  <si>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</si>
  <si>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</si>
  <si>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</si>
  <si>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</si>
  <si>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</si>
  <si>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</si>
  <si>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</si>
  <si>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</si>
  <si>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</si>
  <si>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</si>
  <si>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</si>
  <si>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</si>
  <si>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</si>
  <si>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</si>
  <si>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</si>
  <si>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</si>
  <si>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</si>
  <si>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</si>
  <si>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</si>
  <si>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</si>
  <si>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</si>
  <si>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</si>
  <si>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</si>
  <si>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</si>
  <si>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</si>
  <si>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</si>
  <si>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</si>
  <si>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</si>
  <si>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</si>
  <si>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</si>
  <si>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</si>
  <si>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</si>
  <si>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</si>
  <si>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</si>
  <si>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</si>
  <si>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</si>
  <si>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</si>
  <si>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</si>
  <si>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</si>
  <si>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</si>
  <si>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</si>
  <si>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</si>
  <si>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</si>
  <si>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</si>
  <si>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</si>
  <si>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</si>
  <si>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</si>
  <si>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</si>
  <si>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</si>
  <si>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</si>
  <si>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</si>
  <si>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</si>
  <si>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</si>
  <si>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</si>
  <si>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</si>
  <si>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</si>
  <si>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</si>
  <si>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</si>
  <si>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</si>
  <si>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</si>
  <si>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</si>
  <si>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</si>
  <si>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</si>
  <si>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</si>
  <si>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</si>
  <si>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</si>
  <si>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</si>
  <si>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</si>
  <si>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</si>
  <si>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</si>
  <si>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</si>
  <si>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</si>
  <si>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</si>
  <si>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</si>
  <si>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</si>
  <si>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</si>
  <si>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</si>
  <si>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</si>
  <si>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</si>
  <si>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</si>
  <si>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</si>
  <si>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</si>
  <si>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</si>
  <si>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</si>
  <si>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</si>
  <si>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</si>
  <si>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</si>
  <si>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</si>
  <si>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</si>
  <si>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</si>
  <si>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</si>
  <si>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</si>
  <si>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</si>
  <si>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</si>
  <si>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</si>
  <si>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</si>
  <si>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</si>
  <si>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</si>
  <si>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</si>
  <si>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</si>
  <si>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</si>
  <si>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</si>
  <si>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</si>
  <si>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</si>
  <si>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</si>
  <si>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</si>
  <si>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</si>
  <si>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</si>
  <si>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</si>
  <si>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</si>
  <si>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</si>
  <si>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</si>
  <si>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</si>
  <si>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</si>
  <si>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</si>
  <si>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</si>
  <si>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</si>
  <si>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</si>
  <si>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</si>
  <si>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</si>
  <si>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</si>
  <si>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</si>
  <si>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</si>
  <si>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</si>
  <si>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</si>
  <si>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</si>
  <si>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</si>
  <si>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</si>
  <si>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</si>
  <si>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</si>
  <si>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</si>
  <si>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</si>
  <si>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</si>
  <si>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</si>
  <si>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</si>
  <si>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</si>
  <si>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</si>
  <si>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</si>
  <si>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</si>
  <si>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</si>
  <si>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</si>
  <si>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</si>
  <si>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</si>
  <si>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</si>
  <si>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</si>
  <si>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</si>
  <si>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</si>
  <si>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</si>
  <si>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</si>
  <si>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</si>
  <si>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</si>
  <si>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</si>
  <si>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</si>
  <si>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</si>
  <si>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</si>
  <si>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</si>
  <si>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</si>
  <si>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</si>
  <si>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</si>
  <si>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</si>
  <si>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</si>
  <si>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</si>
  <si>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</si>
  <si>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</si>
  <si>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</si>
  <si>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</si>
  <si>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</si>
  <si>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</si>
  <si>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</si>
  <si>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</si>
  <si>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</si>
  <si>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</si>
  <si>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</si>
  <si>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</si>
  <si>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</si>
  <si>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</si>
  <si>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</si>
  <si>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</si>
  <si>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</si>
  <si>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</si>
  <si>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</si>
  <si>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</si>
  <si>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</si>
  <si>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</si>
  <si>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</si>
  <si>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</si>
  <si>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</si>
  <si>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</si>
  <si>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</si>
  <si>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</si>
  <si>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</si>
  <si>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</si>
  <si>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</si>
  <si>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</si>
  <si>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</si>
  <si>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</si>
  <si>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</si>
  <si>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</si>
  <si>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</si>
  <si>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</si>
  <si>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</si>
  <si>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</si>
  <si>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</si>
  <si>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</si>
  <si>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</si>
  <si>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</si>
  <si>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</si>
  <si>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</si>
  <si>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</si>
  <si>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</si>
  <si>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</si>
  <si>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</si>
  <si>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</si>
  <si>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</si>
  <si>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</si>
  <si>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</si>
  <si>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</si>
  <si>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</si>
  <si>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</si>
  <si>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</si>
  <si>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</si>
  <si>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</si>
  <si>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</si>
  <si>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</si>
  <si>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</si>
  <si>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</si>
  <si>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</si>
  <si>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</si>
  <si>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</si>
  <si>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</si>
  <si>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</si>
  <si>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</si>
  <si>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</si>
  <si>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</si>
  <si>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</si>
  <si>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</si>
  <si>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</si>
  <si>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</si>
  <si>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</si>
  <si>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</si>
  <si>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</si>
  <si>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</si>
  <si>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</si>
  <si>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</si>
  <si>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</si>
  <si>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</si>
  <si>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</si>
  <si>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</si>
  <si>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</si>
  <si>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</si>
  <si>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</si>
  <si>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</si>
  <si>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</si>
  <si>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</si>
  <si>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</si>
  <si>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</si>
  <si>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</si>
  <si>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</si>
  <si>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</si>
  <si>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</si>
  <si>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</si>
  <si>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</si>
  <si>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</si>
  <si>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</si>
  <si>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</si>
  <si>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</si>
  <si>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</si>
  <si>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</si>
  <si>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</si>
  <si>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</si>
  <si>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</si>
  <si>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</si>
  <si>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</si>
  <si>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</si>
  <si>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</si>
  <si>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</si>
  <si>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</si>
  <si>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</si>
  <si>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</si>
  <si>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</si>
  <si>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</si>
  <si>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</si>
  <si>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</si>
  <si>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</si>
  <si>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</si>
  <si>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</si>
  <si>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</si>
  <si>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</si>
  <si>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</si>
  <si>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</si>
  <si>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</si>
  <si>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</si>
  <si>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</si>
  <si>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</si>
  <si>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</si>
  <si>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</si>
  <si>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</si>
  <si>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</si>
  <si>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</si>
  <si>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</si>
  <si>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</si>
  <si>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</si>
  <si>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</si>
  <si>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</si>
  <si>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</si>
  <si>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</si>
  <si>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</si>
  <si>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</si>
  <si>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</si>
  <si>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</si>
  <si>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</si>
  <si>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</si>
  <si>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</si>
  <si>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</si>
  <si>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</si>
  <si>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</si>
  <si>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</si>
  <si>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</si>
  <si>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</si>
  <si>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</si>
  <si>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</si>
  <si>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</si>
  <si>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</si>
  <si>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</si>
  <si>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</si>
  <si>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</si>
  <si>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</si>
  <si>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</si>
  <si>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</si>
  <si>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</si>
  <si>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</si>
  <si>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</si>
  <si>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</si>
  <si>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</si>
  <si>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</si>
  <si>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</si>
  <si>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</si>
  <si>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</si>
  <si>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</si>
  <si>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</si>
  <si>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</si>
  <si>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</si>
  <si>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</si>
  <si>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</si>
  <si>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</si>
  <si>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</si>
  <si>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</si>
  <si>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</si>
  <si>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</si>
  <si>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</si>
  <si>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</si>
  <si>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</si>
  <si>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</si>
  <si>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</si>
  <si>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</si>
  <si>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</si>
  <si>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</si>
  <si>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</si>
  <si>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</si>
  <si>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</si>
  <si>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</si>
  <si>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</si>
  <si>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</si>
  <si>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</si>
  <si>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</si>
  <si>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</si>
  <si>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</si>
  <si>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</si>
  <si>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</si>
  <si>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</si>
  <si>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</si>
  <si>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</si>
  <si>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</si>
  <si>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</si>
  <si>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</si>
  <si>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</si>
  <si>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</si>
  <si>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</si>
  <si>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</si>
  <si>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</si>
  <si>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</si>
  <si>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</si>
  <si>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</si>
  <si>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</si>
  <si>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</si>
  <si>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</si>
  <si>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</si>
  <si>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</si>
  <si>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</si>
  <si>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</si>
  <si>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</si>
  <si>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</si>
  <si>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</si>
  <si>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</si>
  <si>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</si>
  <si>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</si>
  <si>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</si>
  <si>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</si>
  <si>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</si>
  <si>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</si>
  <si>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</si>
  <si>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</si>
  <si>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</si>
  <si>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</si>
  <si>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</si>
  <si>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</si>
  <si>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</si>
  <si>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</si>
  <si>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</si>
  <si>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</si>
  <si>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</si>
  <si>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</si>
  <si>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</si>
  <si>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</si>
  <si>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</si>
  <si>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</si>
  <si>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</si>
  <si>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</si>
  <si>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</si>
  <si>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</si>
  <si>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</si>
  <si>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</si>
  <si>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</si>
  <si>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</si>
  <si>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</si>
  <si>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</si>
  <si>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</si>
  <si>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</si>
  <si>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</si>
  <si>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</si>
  <si>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</si>
  <si>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</si>
  <si>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</si>
  <si>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</si>
  <si>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</si>
  <si>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</si>
  <si>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</si>
  <si>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</si>
  <si>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</si>
  <si>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</si>
  <si>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</si>
  <si>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</si>
  <si>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</si>
  <si>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</si>
  <si>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</si>
  <si>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</si>
  <si>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</si>
  <si>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</si>
  <si>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</si>
  <si>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</si>
  <si>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</si>
  <si>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</si>
  <si>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</si>
  <si>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</si>
  <si>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</si>
  <si>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</si>
  <si>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</si>
  <si>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</si>
  <si>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</si>
  <si>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</si>
  <si>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</si>
  <si>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</si>
  <si>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</si>
  <si>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</si>
  <si>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</si>
  <si>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</si>
  <si>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</si>
  <si>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</si>
  <si>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</si>
  <si>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</si>
  <si>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</si>
  <si>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</si>
  <si>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</si>
  <si>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</si>
  <si>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</si>
  <si>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</si>
  <si>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</si>
  <si>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</si>
  <si>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</si>
  <si>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</si>
  <si>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</si>
  <si>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</si>
  <si>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</si>
  <si>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</si>
  <si>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</si>
  <si>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</si>
  <si>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</si>
  <si>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</si>
  <si>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</si>
  <si>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</si>
  <si>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</si>
  <si>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</si>
  <si>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</si>
  <si>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</si>
  <si>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</si>
  <si>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</si>
  <si>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</si>
  <si>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</si>
  <si>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</si>
  <si>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</si>
  <si>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</si>
  <si>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</si>
  <si>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</si>
  <si>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</si>
  <si>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</si>
  <si>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</si>
  <si>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</si>
  <si>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</si>
  <si>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</si>
  <si>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</si>
  <si>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</si>
  <si>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</si>
  <si>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</si>
  <si>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</si>
  <si>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</si>
  <si>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</si>
  <si>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</si>
  <si>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</si>
  <si>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</si>
  <si>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</si>
  <si>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</si>
  <si>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</si>
  <si>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</si>
  <si>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</si>
  <si>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</si>
  <si>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</si>
  <si>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</si>
  <si>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</si>
  <si>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</si>
  <si>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</si>
  <si>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</si>
  <si>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</si>
  <si>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</si>
  <si>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</si>
  <si>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</si>
  <si>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</si>
  <si>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</si>
  <si>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</si>
  <si>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</si>
  <si>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</si>
  <si>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</si>
  <si>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</si>
  <si>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</si>
  <si>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</si>
  <si>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</si>
  <si>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</si>
  <si>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</si>
  <si>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</si>
  <si>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</si>
  <si>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</si>
  <si>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</si>
  <si>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</si>
  <si>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</si>
  <si>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</si>
  <si>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</si>
  <si>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</si>
  <si>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</si>
  <si>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</si>
  <si>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</si>
  <si>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</si>
  <si>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</si>
  <si>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</si>
  <si>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</si>
  <si>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</si>
  <si>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</si>
  <si>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</si>
  <si>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</si>
  <si>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</si>
  <si>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</si>
  <si>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</si>
  <si>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</si>
  <si>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</si>
  <si>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</si>
  <si>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</si>
  <si>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</si>
  <si>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</si>
  <si>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</si>
  <si>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</si>
  <si>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</si>
  <si>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</si>
  <si>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</si>
  <si>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</si>
  <si>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</si>
  <si>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</si>
  <si>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</si>
  <si>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</si>
  <si>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</si>
  <si>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</si>
  <si>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</si>
  <si>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</si>
  <si>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</si>
  <si>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</si>
  <si>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</si>
  <si>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</si>
  <si>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</si>
  <si>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</si>
  <si>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</si>
  <si>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</si>
  <si>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</si>
  <si>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</si>
  <si>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</si>
  <si>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</si>
  <si>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</si>
  <si>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</si>
  <si>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</si>
  <si>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</si>
  <si>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</si>
  <si>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</si>
  <si>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</si>
  <si>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</si>
  <si>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</si>
  <si>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</si>
  <si>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</si>
  <si>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</si>
  <si>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</si>
  <si>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</si>
  <si>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</si>
  <si>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</si>
  <si>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</si>
  <si>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</si>
  <si>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</si>
  <si>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</si>
  <si>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</si>
  <si>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</si>
  <si>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</si>
  <si>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</si>
  <si>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</si>
  <si>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</si>
  <si>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</si>
  <si>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</si>
  <si>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</si>
  <si>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</si>
  <si>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</si>
  <si>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</si>
  <si>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</si>
  <si>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</si>
  <si>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</si>
  <si>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</si>
  <si>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</si>
  <si>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</si>
  <si>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</si>
  <si>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</si>
  <si>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</si>
  <si>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</si>
  <si>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</si>
  <si>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</si>
  <si>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</si>
  <si>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</si>
  <si>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</si>
  <si>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</si>
  <si>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</si>
  <si>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</si>
  <si>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</si>
  <si>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</si>
  <si>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</si>
  <si>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</si>
  <si>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</si>
  <si>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</si>
  <si>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</si>
  <si>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</si>
  <si>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</si>
  <si>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</si>
  <si>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</si>
  <si>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</si>
  <si>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</si>
  <si>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</si>
  <si>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</si>
  <si>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</si>
  <si>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</si>
  <si>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</si>
  <si>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</si>
  <si>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</si>
  <si>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</si>
  <si>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</si>
  <si>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</si>
  <si>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</si>
  <si>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</si>
  <si>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</si>
  <si>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</si>
  <si>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</si>
  <si>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</si>
  <si>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</si>
  <si>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</si>
  <si>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</si>
  <si>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</si>
  <si>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</si>
  <si>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</si>
  <si>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</si>
  <si>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</si>
  <si>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</si>
  <si>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</si>
  <si>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</si>
  <si>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</si>
  <si>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</si>
  <si>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</si>
  <si>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</si>
  <si>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</si>
  <si>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</si>
  <si>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</si>
  <si>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</si>
  <si>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</si>
  <si>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</si>
  <si>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</si>
  <si>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</si>
  <si>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</si>
  <si>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</si>
  <si>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</si>
  <si>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</si>
  <si>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</si>
  <si>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</si>
  <si>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</si>
  <si>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</si>
  <si>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</si>
  <si>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</si>
  <si>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</si>
  <si>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</si>
  <si>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</si>
  <si>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</si>
  <si>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</si>
  <si>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</si>
  <si>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</si>
  <si>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</si>
  <si>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</si>
  <si>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</si>
  <si>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</si>
  <si>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</si>
  <si>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</si>
  <si>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</si>
  <si>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</si>
  <si>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</si>
  <si>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</si>
  <si>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</si>
  <si>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</si>
  <si>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</si>
  <si>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</si>
  <si>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</si>
  <si>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</si>
  <si>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</si>
  <si>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</si>
  <si>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</si>
  <si>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</si>
  <si>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</si>
  <si>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</si>
  <si>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</si>
  <si>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</si>
  <si>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</si>
  <si>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</si>
  <si>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</si>
  <si>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</si>
  <si>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</si>
  <si>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</si>
  <si>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</si>
  <si>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</si>
  <si>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</si>
  <si>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</si>
  <si>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</si>
  <si>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</si>
  <si>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</si>
  <si>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</si>
  <si>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</si>
  <si>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</si>
  <si>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</si>
  <si>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</si>
  <si>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</si>
  <si>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</si>
  <si>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</si>
  <si>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</si>
  <si>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</si>
  <si>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</si>
  <si>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</si>
  <si>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</si>
  <si>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</si>
  <si>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</si>
  <si>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</si>
  <si>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</si>
  <si>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</si>
  <si>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</si>
  <si>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</si>
  <si>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</si>
  <si>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</si>
  <si>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</si>
  <si>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</si>
  <si>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</si>
  <si>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</si>
  <si>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</si>
  <si>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</si>
  <si>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</si>
  <si>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</si>
  <si>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</si>
  <si>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</si>
  <si>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</si>
  <si>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</si>
  <si>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</si>
  <si>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</si>
  <si>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</si>
  <si>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</si>
  <si>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</si>
  <si>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</si>
  <si>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</si>
  <si>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</si>
  <si>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</si>
  <si>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</si>
  <si>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</si>
  <si>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</si>
  <si>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</si>
  <si>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</si>
  <si>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</si>
  <si>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</si>
  <si>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</si>
  <si>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</si>
  <si>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</si>
  <si>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</si>
  <si>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</si>
  <si>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</si>
  <si>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</si>
  <si>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</si>
  <si>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</si>
  <si>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</si>
  <si>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</si>
  <si>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</si>
  <si>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</si>
  <si>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</si>
  <si>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</si>
  <si>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</si>
  <si>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</si>
  <si>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</si>
  <si>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</si>
  <si>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</si>
  <si>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</si>
  <si>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</si>
  <si>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</si>
  <si>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</si>
  <si>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</si>
  <si>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</si>
  <si>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</si>
  <si>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</si>
  <si>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</si>
  <si>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</si>
  <si>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</si>
  <si>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</si>
  <si>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</si>
  <si>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</si>
  <si>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</si>
  <si>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</si>
  <si>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</si>
  <si>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</si>
  <si>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</si>
  <si>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</si>
  <si>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</si>
  <si>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</si>
  <si>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</si>
  <si>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</si>
  <si>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</si>
  <si>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</si>
  <si>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</si>
  <si>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</si>
  <si>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</si>
  <si>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</si>
  <si>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</si>
  <si>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</si>
  <si>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</si>
  <si>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</si>
  <si>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</si>
  <si>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</si>
  <si>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</si>
  <si>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</si>
  <si>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</si>
  <si>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</si>
  <si>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</si>
  <si>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</si>
  <si>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</si>
  <si>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</si>
  <si>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</si>
  <si>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</si>
  <si>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</si>
  <si>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</si>
  <si>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</si>
  <si>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</si>
  <si>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</si>
  <si>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</si>
  <si>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</si>
  <si>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</si>
  <si>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</si>
  <si>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</si>
  <si>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</si>
  <si>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</si>
  <si>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</si>
  <si>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</si>
  <si>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</si>
  <si>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</si>
  <si>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</si>
  <si>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</si>
  <si>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</si>
  <si>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</si>
  <si>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</si>
  <si>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</si>
  <si>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</si>
  <si>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</si>
  <si>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</si>
  <si>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</si>
  <si>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</si>
  <si>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</si>
  <si>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</si>
  <si>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</si>
  <si>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</si>
  <si>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</si>
  <si>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</si>
  <si>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</si>
  <si>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</si>
  <si>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</si>
  <si>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</si>
  <si>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</si>
  <si>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</si>
  <si>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</si>
  <si>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</si>
  <si>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</si>
  <si>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</si>
  <si>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</si>
  <si>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</si>
  <si>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</si>
  <si>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</si>
  <si>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</si>
  <si>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</si>
  <si>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</si>
  <si>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</si>
  <si>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</si>
  <si>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</si>
  <si>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</si>
  <si>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</si>
  <si>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</si>
  <si>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</si>
  <si>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</si>
  <si>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</si>
  <si>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</si>
  <si>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</si>
  <si>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</si>
  <si>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</si>
  <si>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</si>
  <si>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</si>
  <si>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</si>
  <si>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</si>
  <si>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</si>
  <si>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</si>
  <si>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</si>
  <si>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</si>
  <si>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</si>
  <si>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</si>
  <si>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</si>
  <si>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</si>
  <si>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</si>
  <si>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</si>
  <si>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</si>
  <si>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</si>
  <si>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</si>
  <si>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</si>
  <si>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</si>
  <si>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</si>
  <si>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</si>
  <si>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</si>
  <si>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</si>
  <si>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</si>
  <si>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</si>
  <si>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</si>
  <si>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</si>
  <si>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</si>
  <si>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</si>
  <si>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</si>
  <si>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</si>
  <si>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</si>
  <si>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</si>
  <si>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</si>
  <si>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</si>
  <si>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</si>
  <si>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</si>
  <si>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</si>
  <si>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</si>
  <si>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</si>
  <si>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</si>
  <si>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</si>
  <si>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</si>
  <si>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</si>
  <si>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</si>
  <si>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</si>
  <si>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</si>
  <si>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</si>
  <si>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</si>
  <si>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</si>
  <si>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</si>
  <si>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</si>
  <si>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</si>
  <si>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</si>
  <si>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</si>
  <si>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</si>
  <si>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</si>
  <si>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</si>
  <si>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</si>
  <si>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</si>
  <si>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</si>
  <si>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</si>
  <si>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</si>
  <si>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</si>
  <si>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</si>
  <si>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</si>
  <si>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</si>
  <si>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</si>
  <si>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</si>
  <si>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</si>
  <si>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</si>
  <si>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</si>
  <si>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</si>
  <si>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</si>
  <si>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</si>
  <si>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</si>
  <si>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</si>
  <si>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</si>
  <si>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</si>
  <si>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</si>
  <si>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</si>
  <si>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</si>
  <si>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</si>
  <si>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</si>
  <si>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</si>
  <si>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</si>
  <si>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</si>
  <si>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</si>
  <si>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</si>
  <si>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</si>
  <si>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</si>
  <si>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</si>
  <si>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</si>
  <si>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</si>
  <si>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</si>
  <si>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</si>
  <si>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</si>
  <si>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</si>
  <si>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</si>
  <si>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</si>
  <si>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</si>
  <si>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</si>
  <si>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</si>
  <si>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</si>
  <si>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</si>
  <si>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</si>
  <si>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</si>
  <si>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</si>
  <si>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</si>
  <si>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</si>
  <si>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</si>
  <si>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</si>
  <si>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</si>
  <si>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</si>
  <si>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</si>
  <si>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</si>
  <si>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</si>
  <si>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</si>
  <si>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</si>
  <si>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</si>
  <si>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</si>
  <si>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</si>
  <si>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</si>
  <si>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</si>
  <si>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</si>
  <si>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</si>
  <si>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</si>
  <si>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</si>
  <si>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</si>
  <si>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</si>
  <si>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</si>
  <si>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</si>
  <si>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</si>
  <si>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</si>
  <si>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</si>
  <si>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</si>
  <si>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</si>
  <si>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</si>
  <si>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</si>
  <si>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</si>
  <si>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</si>
  <si>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</si>
  <si>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</si>
  <si>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</si>
  <si>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</si>
  <si>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</si>
  <si>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</si>
  <si>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</si>
  <si>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</si>
  <si>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</si>
  <si>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</si>
  <si>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</si>
  <si>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</si>
  <si>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</si>
  <si>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</si>
  <si>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</si>
  <si>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</si>
  <si>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</si>
  <si>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</si>
  <si>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</si>
  <si>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</si>
  <si>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</si>
  <si>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</si>
  <si>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</si>
  <si>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</si>
  <si>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</si>
  <si>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</si>
  <si>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</si>
  <si>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</si>
  <si>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</si>
  <si>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</si>
  <si>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</si>
  <si>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</si>
  <si>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</si>
  <si>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</si>
  <si>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</si>
  <si>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</si>
  <si>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</si>
  <si>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</si>
  <si>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</si>
  <si>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</si>
  <si>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</si>
  <si>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</si>
  <si>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</si>
  <si>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</si>
  <si>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</si>
  <si>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</si>
  <si>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</si>
  <si>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</si>
  <si>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</si>
  <si>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</si>
  <si>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</si>
  <si>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</si>
  <si>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</si>
  <si>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</si>
  <si>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</si>
  <si>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</si>
  <si>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</si>
  <si>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</si>
  <si>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</si>
  <si>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</si>
  <si>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</si>
  <si>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</si>
  <si>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</si>
  <si>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</si>
  <si>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</si>
  <si>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</si>
  <si>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</si>
  <si>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</si>
  <si>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</si>
  <si>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</si>
  <si>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</si>
  <si>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</si>
  <si>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</si>
  <si>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</si>
  <si>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</si>
  <si>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</si>
  <si>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</si>
  <si>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</si>
  <si>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</si>
  <si>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</si>
  <si>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</si>
  <si>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</si>
  <si>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</si>
  <si>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</si>
  <si>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</si>
  <si>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</si>
  <si>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</si>
  <si>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</si>
  <si>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</si>
  <si>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</si>
  <si>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</si>
  <si>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</si>
  <si>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</si>
  <si>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</si>
  <si>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</si>
  <si>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</si>
  <si>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</si>
  <si>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</si>
  <si>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</si>
  <si>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</si>
  <si>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</si>
  <si>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</si>
  <si>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</si>
  <si>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</si>
  <si>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</si>
  <si>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</si>
  <si>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</si>
  <si>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</si>
  <si>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</si>
  <si>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</si>
  <si>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</si>
  <si>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</si>
  <si>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</si>
  <si>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</si>
  <si>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</si>
  <si>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</si>
  <si>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</si>
  <si>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</si>
  <si>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</si>
  <si>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</si>
  <si>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</si>
  <si>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</si>
  <si>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</si>
  <si>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</si>
  <si>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</si>
  <si>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</si>
  <si>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</si>
  <si>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</si>
  <si>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</si>
  <si>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</si>
  <si>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</si>
  <si>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</si>
  <si>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</si>
  <si>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</si>
  <si>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</si>
  <si>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</si>
  <si>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</si>
  <si>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</si>
  <si>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</si>
  <si>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</si>
  <si>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</si>
  <si>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</si>
  <si>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</si>
  <si>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</si>
  <si>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</si>
  <si>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</si>
  <si>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</si>
  <si>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</si>
  <si>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</si>
  <si>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</si>
  <si>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</si>
  <si>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</si>
  <si>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</si>
  <si>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</si>
  <si>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</si>
  <si>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</si>
  <si>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</si>
  <si>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</si>
  <si>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</si>
  <si>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</si>
  <si>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</si>
  <si>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</si>
  <si>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</si>
  <si>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</si>
  <si>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</si>
  <si>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</si>
  <si>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</si>
  <si>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</si>
  <si>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</si>
  <si>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</si>
  <si>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</si>
  <si>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</si>
  <si>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</si>
  <si>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</si>
  <si>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</si>
  <si>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</si>
  <si>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</si>
  <si>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</si>
  <si>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</si>
  <si>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</si>
  <si>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</si>
  <si>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</si>
  <si>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</si>
  <si>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</si>
  <si>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</si>
  <si>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</si>
  <si>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</si>
  <si>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</si>
  <si>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</si>
  <si>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</si>
  <si>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</si>
  <si>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</si>
  <si>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</si>
  <si>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</si>
  <si>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</si>
  <si>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</si>
  <si>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</si>
  <si>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</si>
  <si>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</si>
  <si>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</si>
  <si>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</si>
  <si>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</si>
  <si>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</si>
  <si>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</si>
  <si>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</si>
  <si>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</si>
  <si>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</si>
  <si>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</si>
  <si>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</si>
  <si>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</si>
  <si>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</si>
  <si>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</si>
  <si>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</si>
  <si>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</si>
  <si>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</si>
  <si>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</si>
  <si>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</si>
  <si>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</si>
  <si>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</si>
  <si>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</si>
  <si>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</si>
  <si>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</si>
  <si>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</si>
  <si>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</si>
  <si>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</si>
  <si>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</si>
  <si>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</si>
  <si>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</si>
  <si>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</si>
  <si>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</si>
  <si>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</si>
  <si>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</si>
  <si>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</si>
  <si>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</si>
  <si>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</si>
  <si>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</si>
  <si>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</si>
  <si>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</si>
  <si>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</si>
  <si>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</si>
  <si>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</si>
  <si>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</si>
  <si>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</si>
  <si>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</si>
  <si>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</si>
  <si>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</si>
  <si>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</si>
  <si>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</si>
  <si>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</si>
  <si>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</si>
  <si>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</si>
  <si>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</si>
  <si>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</si>
  <si>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</si>
  <si>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</si>
  <si>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</si>
  <si>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</si>
  <si>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</si>
  <si>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</si>
  <si>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</si>
  <si>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</si>
  <si>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</si>
  <si>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</si>
  <si>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</si>
  <si>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</si>
  <si>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</si>
  <si>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</si>
  <si>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</si>
  <si>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</si>
  <si>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</si>
  <si>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</si>
  <si>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</si>
  <si>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</si>
  <si>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</si>
  <si>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</si>
  <si>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</si>
  <si>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</si>
  <si>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</si>
  <si>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</si>
  <si>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</si>
  <si>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</si>
  <si>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</si>
  <si>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</si>
  <si>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</si>
  <si>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</si>
  <si>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</si>
  <si>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</si>
  <si>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</si>
  <si>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</si>
  <si>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</si>
  <si>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</si>
  <si>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</si>
  <si>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</si>
  <si>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</si>
  <si>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</si>
  <si>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</si>
  <si>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</si>
  <si>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</si>
  <si>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</si>
  <si>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</si>
  <si>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</si>
  <si>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</si>
  <si>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</si>
  <si>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</si>
  <si>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</si>
  <si>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</si>
  <si>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</si>
  <si>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</si>
  <si>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</si>
  <si>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</si>
  <si>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</si>
  <si>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</si>
  <si>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</si>
  <si>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</si>
  <si>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</si>
  <si>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</si>
  <si>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</si>
  <si>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</si>
  <si>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</si>
  <si>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</si>
  <si>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</si>
  <si>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</si>
  <si>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</si>
  <si>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</si>
  <si>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</si>
  <si>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</si>
  <si>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</si>
  <si>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</si>
  <si>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</si>
  <si>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</si>
  <si>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</si>
  <si>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</si>
  <si>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</si>
  <si>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</si>
  <si>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</si>
  <si>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</si>
  <si>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</si>
  <si>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</si>
  <si>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</si>
  <si>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</si>
  <si>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</si>
  <si>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</si>
  <si>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</si>
  <si>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</si>
  <si>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</si>
  <si>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</si>
  <si>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</si>
  <si>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</si>
  <si>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</si>
  <si>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</si>
  <si>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</si>
  <si>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</si>
  <si>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</si>
  <si>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</si>
  <si>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</si>
  <si>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</si>
  <si>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</si>
  <si>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</si>
  <si>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</si>
  <si>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</si>
  <si>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</si>
  <si>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</si>
  <si>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</si>
  <si>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</si>
  <si>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</si>
  <si>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</si>
  <si>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</si>
  <si>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</si>
  <si>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</si>
  <si>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</si>
  <si>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</si>
  <si>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</si>
  <si>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</si>
  <si>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</si>
  <si>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</si>
  <si>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</si>
  <si>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</si>
  <si>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</si>
  <si>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</si>
  <si>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</si>
  <si>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</si>
  <si>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</si>
  <si>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</si>
  <si>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</si>
  <si>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</si>
  <si>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</si>
  <si>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</si>
  <si>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</si>
  <si>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</si>
  <si>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</si>
  <si>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</si>
  <si>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</si>
  <si>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</si>
  <si>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</si>
  <si>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</si>
  <si>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</si>
  <si>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</si>
  <si>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</si>
  <si>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</si>
  <si>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</si>
  <si>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</si>
  <si>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</si>
  <si>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</si>
  <si>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</si>
  <si>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</si>
  <si>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</si>
  <si>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</si>
  <si>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</si>
  <si>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</si>
  <si>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</si>
  <si>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</si>
  <si>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</si>
  <si>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</si>
  <si>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</si>
  <si>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</si>
  <si>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</si>
  <si>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</si>
  <si>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</si>
  <si>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</si>
  <si>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</si>
  <si>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</si>
  <si>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</si>
  <si>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</si>
  <si>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</si>
  <si>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</si>
  <si>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</si>
  <si>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</si>
  <si>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</si>
  <si>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</si>
  <si>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</si>
  <si>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</si>
  <si>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</si>
  <si>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</si>
  <si>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</si>
  <si>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</si>
  <si>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</si>
  <si>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</si>
  <si>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</si>
  <si>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</si>
  <si>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</si>
  <si>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</si>
  <si>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</si>
  <si>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</si>
  <si>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</si>
  <si>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</si>
  <si>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</si>
  <si>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</si>
  <si>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</si>
  <si>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</si>
  <si>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</si>
  <si>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</si>
  <si>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</si>
  <si>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</si>
  <si>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</si>
  <si>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</si>
  <si>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</si>
  <si>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</si>
  <si>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</si>
  <si>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</si>
  <si>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</si>
  <si>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</si>
  <si>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</si>
  <si>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</si>
  <si>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</si>
  <si>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</si>
  <si>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</si>
  <si>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</si>
  <si>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</si>
  <si>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</si>
  <si>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</si>
  <si>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</si>
  <si>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</si>
  <si>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</si>
  <si>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</si>
  <si>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</si>
  <si>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</si>
  <si>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</si>
  <si>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</si>
  <si>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</si>
  <si>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</si>
  <si>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</si>
  <si>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</si>
  <si>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</si>
  <si>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</si>
  <si>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</si>
  <si>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</si>
  <si>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</si>
  <si>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</si>
  <si>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</si>
  <si>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</si>
  <si>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</si>
  <si>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</si>
  <si>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</si>
  <si>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</si>
  <si>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</si>
  <si>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</si>
  <si>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</si>
  <si>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</si>
  <si>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</si>
  <si>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</si>
  <si>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</si>
  <si>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</si>
  <si>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</si>
  <si>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</si>
  <si>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</si>
  <si>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</si>
  <si>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</si>
  <si>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</si>
  <si>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</si>
  <si>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</si>
  <si>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</si>
  <si>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</si>
  <si>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</si>
  <si>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</si>
  <si>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</si>
  <si>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</si>
  <si>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</si>
  <si>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</si>
  <si>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</si>
  <si>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</si>
  <si>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</si>
  <si>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</si>
  <si>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</si>
  <si>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</si>
  <si>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</si>
  <si>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</si>
  <si>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</si>
  <si>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</si>
  <si>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</si>
  <si>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</si>
  <si>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</si>
  <si>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</si>
  <si>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</si>
  <si>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</si>
  <si>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</si>
  <si>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</si>
  <si>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</si>
  <si>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</si>
  <si>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</si>
  <si>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</si>
  <si>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</si>
  <si>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</si>
  <si>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</si>
  <si>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</si>
  <si>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</si>
  <si>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</si>
  <si>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</si>
  <si>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</si>
  <si>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</si>
  <si>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</si>
  <si>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</si>
  <si>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</si>
  <si>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</si>
  <si>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</si>
  <si>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</si>
  <si>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</si>
  <si>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</si>
  <si>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</si>
  <si>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</si>
  <si>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</si>
  <si>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</si>
  <si>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</si>
  <si>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</si>
  <si>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</si>
  <si>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</si>
  <si>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</si>
  <si>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</si>
  <si>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</si>
  <si>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</si>
  <si>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</si>
  <si>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</si>
  <si>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</si>
  <si>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</si>
  <si>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</si>
  <si>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</si>
  <si>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</si>
  <si>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</si>
  <si>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</si>
  <si>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</si>
  <si>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</si>
  <si>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</si>
  <si>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</si>
  <si>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</si>
  <si>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</si>
  <si>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</si>
  <si>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</si>
  <si>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</si>
  <si>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</si>
  <si>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</si>
  <si>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</si>
  <si>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</si>
  <si>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</si>
  <si>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</si>
  <si>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</si>
  <si>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</si>
  <si>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</si>
  <si>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</si>
  <si>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</si>
  <si>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</si>
  <si>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</si>
  <si>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</si>
  <si>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</si>
  <si>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</si>
  <si>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</si>
  <si>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</si>
  <si>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</si>
  <si>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</si>
  <si>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</si>
  <si>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</si>
  <si>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</si>
  <si>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</si>
  <si>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</si>
  <si>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</si>
  <si>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</si>
  <si>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</si>
  <si>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</si>
  <si>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</si>
  <si>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</si>
  <si>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</si>
  <si>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</si>
  <si>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</si>
  <si>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</si>
  <si>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</si>
  <si>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</si>
  <si>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</si>
  <si>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</si>
  <si>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</si>
  <si>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</si>
  <si>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</si>
  <si>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</si>
  <si>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</si>
  <si>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</si>
  <si>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</si>
  <si>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</si>
  <si>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</si>
  <si>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</si>
  <si>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</si>
  <si>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</si>
  <si>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</si>
  <si>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</si>
  <si>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</si>
  <si>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</si>
  <si>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</si>
  <si>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</si>
  <si>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</si>
  <si>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</si>
  <si>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</si>
  <si>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</si>
  <si>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</si>
  <si>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</si>
  <si>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</si>
  <si>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</si>
  <si>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</si>
  <si>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</si>
  <si>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</si>
  <si>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</si>
  <si>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</si>
  <si>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</si>
  <si>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</si>
  <si>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</si>
  <si>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</si>
  <si>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</si>
  <si>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</si>
  <si>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</si>
  <si>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</si>
  <si>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</si>
  <si>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</si>
  <si>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</si>
  <si>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</si>
  <si>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</si>
  <si>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</si>
  <si>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</si>
  <si>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</si>
  <si>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</si>
  <si>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</si>
  <si>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</si>
  <si>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</si>
  <si>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</si>
  <si>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</si>
  <si>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</si>
  <si>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</si>
  <si>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</si>
  <si>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</si>
  <si>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</si>
  <si>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</si>
  <si>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</si>
  <si>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</si>
  <si>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</si>
  <si>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</si>
  <si>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</si>
  <si>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</si>
  <si>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</si>
  <si>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</si>
  <si>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</si>
  <si>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</si>
  <si>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</si>
  <si>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</si>
  <si>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</si>
  <si>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</si>
  <si>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</si>
  <si>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</si>
  <si>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</si>
  <si>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</si>
  <si>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</si>
  <si>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</si>
  <si>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</si>
  <si>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</si>
  <si>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</si>
  <si>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</si>
  <si>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</si>
  <si>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</si>
  <si>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</si>
  <si>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</si>
  <si>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</si>
  <si>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</si>
  <si>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</si>
  <si>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</si>
  <si>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</si>
  <si>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</si>
  <si>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</si>
  <si>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</si>
  <si>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</si>
  <si>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</si>
  <si>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</si>
  <si>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</si>
  <si>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</si>
  <si>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</si>
  <si>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</si>
  <si>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</si>
  <si>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</si>
  <si>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</si>
  <si>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</si>
  <si>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</si>
  <si>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</si>
  <si>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</si>
  <si>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</si>
  <si>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</si>
  <si>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</si>
  <si>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</si>
  <si>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</si>
  <si>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</si>
  <si>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</si>
  <si>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</si>
  <si>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</si>
  <si>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</si>
  <si>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</si>
  <si>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</si>
  <si>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</si>
  <si>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</si>
  <si>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</si>
  <si>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</si>
  <si>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</si>
  <si>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</si>
  <si>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</si>
  <si>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</si>
  <si>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</si>
  <si>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</si>
  <si>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</si>
  <si>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</si>
  <si>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</si>
  <si>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</si>
  <si>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</si>
  <si>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</si>
  <si>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</si>
  <si>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</si>
  <si>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</si>
  <si>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</si>
  <si>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</si>
  <si>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</si>
  <si>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</si>
  <si>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</si>
  <si>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</si>
  <si>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</si>
  <si>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</si>
  <si>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</si>
  <si>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</si>
  <si>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</si>
  <si>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</si>
  <si>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</si>
  <si>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</si>
  <si>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</si>
  <si>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</si>
  <si>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</si>
  <si>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</si>
  <si>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</si>
  <si>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</si>
  <si>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</si>
  <si>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</si>
  <si>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</si>
  <si>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</si>
  <si>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</si>
  <si>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</si>
  <si>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</si>
  <si>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</si>
  <si>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</si>
  <si>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</si>
  <si>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</si>
  <si>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</si>
  <si>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</si>
  <si>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</si>
  <si>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</si>
  <si>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</si>
  <si>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</si>
  <si>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</si>
  <si>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</si>
  <si>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</si>
  <si>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</si>
  <si>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</si>
  <si>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</si>
  <si>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</si>
  <si>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</si>
  <si>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</si>
  <si>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</si>
  <si>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</si>
  <si>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</si>
  <si>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</si>
  <si>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</si>
  <si>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</si>
  <si>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</si>
  <si>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</si>
  <si>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</si>
  <si>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</si>
  <si>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</si>
  <si>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</si>
  <si>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</si>
  <si>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</si>
  <si>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</si>
  <si>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</si>
  <si>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</si>
  <si>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</si>
  <si>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</si>
  <si>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</si>
  <si>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</si>
  <si>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</si>
  <si>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</si>
  <si>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</si>
  <si>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</si>
  <si>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</si>
  <si>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</si>
  <si>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</si>
  <si>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</si>
  <si>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</si>
  <si>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</si>
  <si>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</si>
  <si>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</si>
  <si>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</si>
  <si>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</si>
  <si>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</si>
  <si>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</si>
  <si>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</si>
  <si>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</si>
  <si>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</si>
  <si>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</si>
  <si>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</si>
  <si>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</si>
  <si>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</si>
  <si>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</si>
  <si>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</si>
  <si>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</si>
  <si>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</si>
  <si>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</si>
  <si>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</si>
  <si>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</si>
  <si>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</si>
  <si>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</si>
  <si>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</si>
  <si>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</si>
  <si>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</si>
  <si>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</si>
  <si>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</si>
  <si>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</si>
  <si>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</si>
  <si>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</si>
  <si>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</si>
  <si>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</si>
  <si>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</si>
  <si>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</si>
  <si>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</si>
  <si>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</si>
  <si>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</si>
  <si>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</si>
  <si>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</si>
  <si>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</si>
  <si>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</si>
  <si>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</si>
  <si>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</si>
  <si>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</si>
  <si>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</si>
  <si>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</si>
  <si>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</si>
  <si>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</si>
  <si>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</si>
  <si>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</si>
  <si>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</si>
  <si>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</si>
  <si>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</si>
  <si>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</si>
  <si>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</si>
  <si>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</si>
  <si>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</si>
  <si>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</si>
  <si>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</si>
  <si>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</si>
  <si>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</si>
  <si>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</si>
  <si>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</si>
  <si>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</si>
  <si>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</si>
  <si>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</si>
  <si>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</si>
  <si>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</si>
  <si>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</si>
  <si>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</si>
  <si>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</si>
  <si>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</si>
  <si>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</si>
  <si>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</si>
  <si>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</si>
  <si>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</si>
  <si>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</si>
  <si>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</si>
  <si>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</si>
  <si>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</si>
  <si>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</si>
  <si>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</si>
  <si>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</si>
  <si>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</si>
  <si>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</si>
  <si>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</si>
  <si>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</si>
  <si>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</si>
  <si>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</si>
  <si>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</si>
  <si>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</si>
  <si>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</si>
  <si>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</si>
  <si>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</si>
  <si>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</si>
  <si>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</si>
  <si>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</si>
  <si>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</si>
  <si>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</si>
  <si>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</si>
  <si>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</si>
  <si>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</si>
  <si>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</si>
  <si>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</si>
  <si>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</si>
  <si>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</si>
  <si>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</si>
  <si>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</si>
  <si>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</si>
  <si>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</si>
  <si>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</si>
  <si>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</si>
  <si>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</si>
  <si>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</si>
  <si>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</si>
  <si>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</si>
  <si>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</si>
  <si>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</si>
  <si>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</si>
  <si>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</si>
  <si>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</si>
  <si>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</si>
  <si>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</si>
  <si>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</si>
  <si>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</si>
  <si>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</si>
  <si>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</si>
  <si>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</si>
  <si>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</si>
  <si>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</si>
  <si>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</si>
  <si>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</si>
  <si>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</si>
  <si>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</si>
  <si>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</si>
  <si>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</si>
  <si>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</si>
  <si>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</si>
  <si>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</si>
  <si>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</si>
  <si>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</si>
  <si>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</si>
  <si>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</si>
  <si>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</si>
  <si>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</si>
  <si>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</si>
  <si>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</si>
  <si>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</si>
  <si>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</si>
  <si>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</si>
  <si>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</si>
  <si>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</si>
  <si>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</si>
  <si>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</si>
  <si>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</si>
  <si>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</si>
  <si>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</si>
  <si>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</si>
  <si>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</si>
  <si>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</si>
  <si>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</si>
  <si>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</si>
  <si>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</si>
  <si>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</si>
  <si>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</si>
  <si>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</si>
  <si>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</si>
  <si>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</si>
  <si>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</si>
  <si>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</si>
  <si>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</si>
  <si>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</si>
  <si>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</si>
  <si>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</si>
  <si>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</si>
  <si>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</si>
  <si>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</si>
  <si>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</si>
  <si>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</si>
  <si>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</si>
  <si>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</si>
  <si>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</si>
  <si>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</si>
  <si>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</si>
  <si>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</si>
  <si>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</si>
  <si>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</si>
  <si>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</si>
  <si>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</si>
  <si>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</si>
  <si>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</si>
  <si>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</si>
  <si>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</si>
  <si>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</si>
  <si>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</si>
  <si>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</si>
  <si>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</si>
  <si>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</si>
  <si>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</si>
  <si>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</si>
  <si>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</si>
  <si>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</si>
  <si>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</si>
  <si>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</si>
  <si>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</si>
  <si>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</si>
  <si>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</si>
  <si>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</si>
  <si>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</si>
  <si>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</si>
  <si>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</si>
  <si>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</si>
  <si>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</si>
  <si>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</si>
  <si>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</si>
  <si>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</si>
  <si>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</si>
  <si>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</si>
  <si>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</si>
  <si>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</si>
  <si>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</si>
  <si>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</si>
  <si>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</si>
  <si>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</si>
  <si>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</si>
  <si>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</si>
  <si>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</si>
  <si>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</si>
  <si>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</si>
  <si>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</si>
  <si>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</si>
  <si>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</si>
  <si>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</si>
  <si>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</si>
  <si>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</si>
  <si>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</si>
  <si>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</si>
  <si>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</si>
  <si>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</si>
  <si>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</si>
  <si>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</si>
  <si>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</si>
  <si>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</si>
  <si>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</si>
  <si>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</si>
  <si>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</si>
  <si>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</si>
  <si>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</si>
  <si>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</si>
  <si>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</si>
  <si>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</si>
  <si>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</si>
  <si>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</si>
  <si>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</si>
  <si>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</si>
  <si>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</si>
  <si>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</si>
  <si>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</si>
  <si>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</si>
  <si>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</si>
  <si>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</si>
  <si>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</si>
  <si>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</si>
  <si>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</si>
  <si>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</si>
  <si>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</si>
  <si>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</si>
  <si>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</si>
  <si>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</si>
  <si>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</si>
  <si>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</si>
  <si>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</si>
  <si>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</si>
  <si>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</si>
  <si>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</si>
  <si>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</si>
  <si>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</si>
  <si>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</si>
  <si>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</si>
  <si>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</si>
  <si>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</si>
  <si>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</si>
  <si>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</si>
  <si>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</si>
  <si>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</si>
  <si>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</si>
  <si>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</si>
  <si>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</si>
  <si>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</si>
  <si>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</si>
  <si>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</si>
  <si>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</si>
  <si>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</si>
  <si>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</si>
  <si>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</si>
  <si>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</si>
  <si>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</si>
  <si>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</si>
  <si>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</si>
  <si>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</si>
  <si>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</si>
  <si>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</si>
  <si>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</si>
  <si>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</si>
  <si>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</si>
  <si>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</si>
  <si>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</si>
  <si>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</si>
  <si>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</si>
  <si>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</si>
  <si>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</si>
  <si>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</si>
  <si>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</si>
  <si>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</si>
  <si>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</si>
  <si>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</si>
  <si>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</si>
  <si>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</si>
  <si>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</si>
  <si>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</si>
  <si>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</si>
  <si>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</si>
  <si>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</si>
  <si>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</si>
  <si>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</si>
  <si>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</si>
  <si>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</si>
  <si>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</si>
  <si>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</si>
  <si>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</si>
  <si>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</si>
  <si>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</si>
  <si>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</si>
  <si>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</si>
  <si>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</si>
  <si>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</si>
  <si>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</si>
  <si>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</si>
  <si>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</si>
  <si>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</si>
  <si>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</si>
  <si>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</si>
  <si>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</si>
  <si>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</si>
  <si>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</si>
  <si>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</si>
  <si>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</si>
  <si>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</si>
  <si>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</si>
  <si>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</si>
  <si>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</si>
  <si>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</si>
  <si>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</si>
  <si>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</si>
  <si>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</si>
  <si>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</si>
  <si>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</si>
  <si>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</si>
  <si>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</si>
  <si>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</si>
  <si>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</si>
  <si>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</si>
  <si>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</si>
  <si>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</si>
  <si>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</si>
  <si>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</si>
  <si>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</si>
  <si>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</si>
  <si>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</si>
  <si>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</si>
  <si>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</si>
  <si>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</si>
  <si>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</si>
  <si>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</si>
  <si>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</si>
  <si>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</si>
  <si>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</si>
  <si>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</si>
  <si>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</si>
  <si>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</si>
  <si>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</si>
  <si>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</si>
  <si>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</si>
  <si>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</si>
  <si>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</si>
  <si>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</si>
  <si>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</si>
  <si>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</si>
  <si>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</si>
  <si>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</si>
  <si>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</si>
  <si>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</si>
  <si>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</si>
  <si>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</si>
  <si>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</si>
  <si>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</si>
  <si>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</si>
  <si>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</si>
  <si>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</si>
  <si>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</si>
  <si>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</si>
  <si>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</si>
  <si>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</si>
  <si>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</si>
  <si>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</si>
  <si>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</si>
  <si>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</si>
  <si>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</si>
  <si>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</si>
  <si>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</si>
  <si>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</si>
  <si>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</si>
  <si>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</si>
  <si>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</si>
  <si>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</si>
  <si>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</si>
  <si>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</si>
  <si>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</si>
  <si>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</si>
  <si>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</si>
  <si>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</si>
  <si>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</si>
  <si>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</si>
  <si>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</si>
  <si>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</si>
  <si>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</si>
  <si>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</si>
  <si>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</si>
  <si>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</si>
  <si>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</si>
  <si>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</si>
  <si>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</si>
  <si>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</si>
  <si>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</si>
  <si>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</si>
  <si>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</si>
  <si>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</si>
  <si>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</si>
  <si>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</si>
  <si>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</si>
  <si>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</si>
  <si>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</si>
  <si>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</si>
  <si>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</si>
  <si>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</si>
  <si>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</si>
  <si>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</si>
  <si>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</si>
  <si>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</si>
  <si>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</si>
  <si>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</si>
  <si>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</si>
  <si>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</si>
  <si>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</si>
  <si>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</si>
  <si>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</si>
  <si>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</si>
  <si>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</si>
  <si>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</si>
  <si>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</si>
  <si>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</si>
  <si>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</si>
  <si>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</si>
  <si>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</si>
  <si>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</si>
  <si>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</si>
  <si>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</si>
  <si>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</si>
  <si>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</si>
  <si>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</si>
  <si>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</si>
  <si>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</si>
  <si>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</si>
  <si>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</si>
  <si>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</si>
  <si>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</si>
  <si>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</si>
  <si>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</si>
  <si>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</si>
  <si>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</si>
  <si>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</si>
  <si>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</si>
  <si>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</si>
  <si>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</si>
  <si>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</si>
  <si>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</si>
  <si>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</si>
  <si>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</si>
  <si>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</si>
  <si>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</si>
  <si>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</si>
  <si>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</si>
  <si>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</si>
  <si>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</si>
  <si>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</si>
  <si>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</si>
  <si>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</si>
  <si>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</si>
  <si>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</si>
  <si>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</si>
  <si>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</si>
  <si>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</si>
  <si>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</si>
  <si>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</si>
  <si>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</si>
  <si>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</si>
  <si>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</si>
  <si>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</si>
  <si>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</si>
  <si>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</si>
  <si>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</si>
  <si>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</si>
  <si>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</si>
  <si>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</si>
  <si>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</si>
  <si>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</si>
  <si>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</si>
  <si>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</si>
  <si>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</si>
  <si>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</si>
  <si>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</si>
  <si>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</si>
  <si>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</si>
  <si>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</si>
  <si>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</si>
  <si>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</si>
  <si>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</si>
  <si>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</si>
  <si>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</si>
  <si>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</si>
  <si>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</si>
  <si>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</si>
  <si>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</si>
  <si>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</si>
  <si>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</si>
  <si>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</si>
  <si>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</si>
  <si>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</si>
  <si>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</si>
  <si>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</si>
  <si>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</si>
  <si>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</si>
  <si>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</si>
  <si>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</si>
  <si>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</si>
  <si>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</si>
  <si>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</si>
  <si>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</si>
  <si>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</si>
  <si>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</si>
  <si>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</si>
  <si>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</si>
  <si>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</si>
  <si>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</si>
  <si>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</si>
  <si>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</si>
  <si>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</si>
  <si>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</si>
  <si>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</si>
  <si>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</si>
  <si>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</si>
  <si>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</si>
  <si>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</si>
  <si>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</si>
  <si>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</si>
  <si>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</si>
  <si>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</si>
  <si>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</si>
  <si>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</si>
  <si>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</si>
  <si>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</si>
  <si>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</si>
  <si>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</si>
  <si>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</si>
  <si>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</si>
  <si>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</si>
  <si>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</si>
  <si>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</si>
  <si>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</si>
  <si>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</si>
  <si>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</si>
  <si>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</si>
  <si>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</si>
  <si>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</si>
  <si>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</si>
  <si>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</si>
  <si>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</si>
  <si>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</si>
  <si>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</si>
  <si>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</si>
  <si>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</si>
  <si>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</si>
  <si>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</si>
  <si>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</si>
  <si>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</si>
  <si>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</si>
  <si>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</si>
  <si>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</si>
  <si>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</si>
  <si>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</si>
  <si>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</si>
  <si>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</si>
  <si>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</si>
  <si>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</si>
  <si>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</si>
  <si>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</si>
  <si>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</si>
  <si>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</si>
  <si>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</si>
  <si>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</si>
  <si>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</si>
  <si>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</si>
  <si>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</si>
  <si>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</si>
  <si>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</si>
  <si>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</si>
  <si>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</si>
  <si>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</si>
  <si>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</si>
  <si>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</si>
  <si>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</si>
  <si>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</si>
  <si>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</si>
  <si>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</si>
  <si>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</si>
  <si>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</si>
  <si>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</si>
  <si>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</si>
  <si>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</si>
  <si>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</si>
  <si>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</si>
  <si>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</si>
  <si>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</si>
  <si>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</si>
  <si>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</si>
  <si>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</si>
  <si>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</si>
  <si>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</si>
  <si>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</si>
  <si>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</si>
  <si>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</si>
  <si>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</si>
  <si>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</si>
  <si>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</si>
  <si>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</si>
  <si>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</si>
  <si>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</si>
  <si>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</si>
  <si>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</si>
  <si>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</si>
  <si>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</si>
  <si>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</si>
  <si>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</si>
  <si>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</si>
  <si>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</si>
  <si>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</si>
  <si>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</si>
  <si>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</si>
  <si>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</si>
  <si>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</si>
  <si>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</si>
  <si>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</si>
  <si>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</si>
  <si>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</si>
  <si>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</si>
  <si>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</si>
  <si>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</si>
  <si>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</si>
  <si>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</si>
  <si>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</si>
  <si>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</si>
  <si>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</si>
  <si>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</si>
  <si>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</si>
  <si>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</si>
  <si>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</si>
  <si>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</si>
  <si>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</si>
  <si>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</si>
  <si>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</si>
  <si>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</si>
  <si>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</si>
  <si>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</si>
  <si>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</si>
  <si>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</si>
  <si>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</si>
  <si>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</si>
  <si>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</si>
  <si>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</si>
  <si>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</si>
  <si>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</si>
  <si>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</si>
  <si>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</si>
  <si>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</si>
  <si>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</si>
  <si>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</si>
  <si>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</si>
  <si>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</si>
  <si>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</si>
  <si>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</si>
  <si>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</si>
  <si>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</si>
  <si>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</si>
  <si>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</si>
  <si>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</si>
  <si>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</si>
  <si>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</si>
  <si>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</si>
  <si>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</si>
  <si>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</si>
  <si>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</si>
  <si>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</si>
  <si>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</si>
  <si>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</si>
  <si>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</si>
  <si>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</si>
  <si>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</si>
  <si>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</si>
  <si>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</si>
  <si>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</si>
  <si>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</si>
  <si>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</si>
  <si>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</si>
  <si>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</si>
  <si>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</si>
  <si>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</si>
  <si>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</si>
  <si>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</si>
  <si>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</si>
  <si>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</si>
  <si>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</si>
  <si>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</si>
  <si>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</si>
  <si>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</si>
  <si>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</si>
  <si>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</si>
  <si>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</si>
  <si>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</si>
  <si>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</si>
  <si>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</si>
  <si>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</si>
  <si>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</si>
  <si>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</si>
  <si>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</si>
  <si>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</si>
  <si>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</si>
  <si>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</si>
  <si>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</si>
  <si>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</si>
  <si>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</si>
  <si>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</si>
  <si>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</si>
  <si>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</si>
  <si>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</si>
  <si>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</si>
  <si>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</si>
  <si>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</si>
  <si>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</si>
  <si>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</si>
  <si>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</si>
  <si>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</si>
  <si>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</si>
  <si>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</si>
  <si>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</si>
  <si>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</si>
  <si>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</si>
  <si>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</si>
  <si>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</si>
  <si>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</si>
  <si>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</si>
  <si>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</si>
  <si>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</si>
  <si>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</si>
  <si>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</si>
  <si>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</si>
  <si>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</si>
  <si>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</si>
  <si>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</si>
  <si>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</si>
  <si>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</si>
  <si>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</si>
  <si>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</si>
  <si>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</si>
  <si>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</si>
  <si>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</si>
  <si>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</si>
  <si>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</si>
  <si>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</si>
  <si>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</si>
  <si>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</si>
  <si>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</si>
  <si>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</si>
  <si>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</si>
  <si>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</si>
  <si>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</si>
  <si>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</si>
  <si>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</si>
  <si>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</si>
  <si>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</si>
  <si>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</si>
  <si>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</si>
  <si>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</si>
  <si>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</si>
  <si>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</si>
  <si>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</si>
  <si>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</si>
  <si>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</si>
  <si>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</si>
  <si>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</si>
  <si>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</si>
  <si>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</si>
  <si>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</si>
  <si>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</si>
  <si>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</si>
  <si>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</si>
  <si>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</si>
  <si>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</si>
  <si>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</si>
  <si>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</si>
  <si>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</si>
  <si>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</si>
  <si>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</si>
  <si>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</si>
  <si>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</si>
  <si>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</si>
  <si>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</si>
  <si>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</si>
  <si>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</si>
  <si>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</si>
  <si>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</si>
  <si>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</si>
  <si>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</si>
  <si>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</si>
  <si>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</si>
  <si>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</si>
  <si>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</si>
  <si>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</si>
  <si>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</si>
  <si>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</si>
  <si>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</si>
  <si>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</si>
  <si>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</si>
  <si>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</si>
  <si>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</si>
  <si>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</si>
  <si>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</si>
  <si>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</si>
  <si>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</si>
  <si>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</si>
  <si>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</si>
  <si>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</si>
  <si>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</si>
  <si>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</si>
  <si>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</si>
  <si>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</si>
  <si>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</si>
  <si>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</si>
  <si>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</si>
  <si>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</si>
  <si>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</si>
  <si>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</si>
  <si>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</si>
  <si>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</si>
  <si>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</si>
  <si>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</si>
  <si>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</si>
  <si>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</si>
  <si>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</si>
  <si>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</si>
  <si>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</si>
  <si>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</si>
  <si>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</si>
  <si>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</si>
  <si>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</si>
  <si>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</si>
  <si>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</si>
  <si>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</si>
  <si>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</si>
  <si>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</si>
  <si>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</si>
  <si>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</si>
  <si>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</si>
  <si>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</si>
  <si>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</si>
  <si>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</si>
  <si>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</si>
  <si>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</si>
  <si>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</si>
  <si>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</si>
  <si>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</si>
  <si>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</si>
  <si>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</si>
  <si>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</si>
  <si>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</si>
  <si>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</si>
  <si>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</si>
  <si>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</si>
  <si>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</si>
  <si>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</si>
  <si>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</si>
  <si>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</si>
  <si>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</si>
  <si>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</si>
  <si>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</si>
  <si>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</si>
  <si>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</si>
  <si>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</si>
  <si>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</si>
  <si>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</si>
  <si>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</si>
  <si>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</si>
  <si>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</si>
  <si>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</si>
  <si>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</si>
  <si>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</si>
  <si>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</si>
  <si>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</si>
  <si>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</si>
  <si>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</si>
  <si>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</si>
  <si>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</si>
  <si>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</si>
  <si>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</si>
  <si>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</si>
  <si>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</si>
  <si>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</si>
  <si>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</si>
  <si>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</si>
  <si>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</si>
  <si>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</si>
  <si>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</si>
  <si>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</si>
  <si>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</si>
  <si>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</si>
  <si>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</si>
  <si>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</si>
  <si>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</si>
  <si>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</si>
  <si>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</si>
  <si>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</si>
  <si>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</si>
  <si>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</si>
  <si>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</si>
  <si>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</si>
  <si>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</si>
  <si>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</si>
  <si>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</si>
  <si>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</si>
  <si>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</si>
  <si>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</si>
  <si>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</si>
  <si>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</si>
  <si>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</si>
  <si>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</si>
  <si>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</si>
  <si>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</si>
  <si>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</si>
  <si>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</si>
  <si>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</si>
  <si>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</si>
  <si>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</si>
  <si>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</si>
  <si>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</si>
  <si>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</si>
  <si>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</si>
  <si>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</si>
  <si>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</si>
  <si>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</si>
  <si>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</si>
  <si>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</si>
  <si>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</si>
  <si>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</si>
  <si>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</si>
  <si>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</si>
  <si>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</si>
  <si>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</si>
  <si>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</si>
  <si>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</si>
  <si>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</si>
  <si>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</si>
  <si>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</si>
  <si>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</si>
  <si>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</si>
  <si>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</si>
  <si>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</si>
  <si>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</si>
  <si>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</si>
  <si>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</si>
  <si>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</si>
  <si>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</si>
  <si>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</si>
  <si>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</si>
  <si>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</si>
  <si>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</si>
  <si>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</si>
  <si>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</si>
  <si>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</si>
  <si>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</si>
  <si>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</si>
  <si>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</si>
  <si>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</si>
  <si>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</si>
  <si>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</si>
  <si>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</si>
  <si>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</si>
  <si>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</si>
  <si>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</si>
  <si>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</si>
  <si>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</si>
  <si>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</si>
  <si>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</si>
  <si>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</si>
  <si>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</si>
  <si>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</si>
  <si>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</si>
  <si>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</si>
  <si>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</si>
  <si>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</si>
  <si>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</si>
  <si>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</si>
  <si>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</si>
  <si>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</si>
  <si>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</si>
  <si>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</si>
  <si>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</si>
  <si>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</si>
  <si>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</si>
  <si>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</si>
  <si>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</si>
  <si>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</si>
  <si>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</si>
  <si>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</si>
  <si>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</si>
  <si>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</si>
  <si>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</si>
  <si>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</si>
  <si>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</si>
  <si>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</si>
  <si>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</si>
  <si>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</si>
  <si>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</si>
  <si>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</si>
  <si>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</si>
  <si>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</si>
  <si>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</si>
  <si>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</si>
  <si>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</si>
  <si>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</si>
  <si>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</si>
  <si>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</si>
  <si>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</si>
  <si>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</si>
  <si>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</si>
  <si>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</si>
  <si>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</si>
  <si>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</si>
  <si>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</si>
  <si>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</si>
  <si>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</si>
  <si>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</si>
  <si>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</si>
  <si>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</si>
  <si>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</si>
  <si>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</si>
  <si>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</si>
  <si>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</si>
  <si>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</si>
  <si>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</si>
  <si>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</si>
  <si>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</si>
  <si>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</si>
  <si>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</si>
  <si>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</si>
  <si>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</si>
  <si>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</si>
  <si>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</si>
  <si>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</si>
  <si>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</si>
  <si>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</si>
  <si>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</si>
  <si>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</si>
  <si>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</si>
  <si>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</si>
  <si>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</si>
  <si>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</si>
  <si>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</si>
  <si>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</si>
  <si>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</si>
  <si>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</si>
  <si>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</si>
  <si>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</si>
  <si>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</si>
  <si>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</si>
  <si>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</si>
  <si>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</si>
  <si>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</si>
  <si>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</si>
  <si>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</si>
  <si>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</si>
  <si>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</si>
  <si>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</si>
  <si>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</si>
  <si>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</si>
  <si>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</si>
  <si>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</si>
  <si>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</si>
  <si>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</si>
  <si>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</si>
  <si>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</si>
  <si>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</si>
  <si>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</si>
  <si>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</si>
  <si>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</si>
  <si>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</si>
  <si>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</si>
  <si>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</si>
  <si>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</si>
  <si>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</si>
  <si>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</si>
  <si>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</si>
  <si>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</si>
  <si>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</si>
  <si>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</si>
  <si>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</si>
  <si>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</si>
  <si>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</si>
  <si>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</si>
  <si>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</si>
  <si>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</si>
  <si>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</si>
  <si>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</si>
  <si>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</si>
  <si>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</si>
  <si>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</si>
  <si>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</si>
  <si>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</si>
  <si>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</si>
  <si>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</si>
  <si>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</si>
  <si>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</si>
  <si>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</si>
  <si>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</si>
  <si>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</si>
  <si>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</si>
  <si>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</si>
  <si>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</si>
  <si>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</si>
  <si>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</si>
  <si>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</si>
  <si>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</si>
  <si>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</si>
  <si>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</si>
  <si>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</si>
  <si>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</si>
  <si>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</si>
  <si>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</si>
  <si>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</si>
  <si>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</si>
  <si>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</si>
  <si>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</si>
  <si>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</si>
  <si>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</si>
  <si>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</si>
  <si>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</si>
  <si>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</si>
  <si>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</si>
  <si>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</si>
  <si>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</si>
  <si>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</si>
  <si>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</si>
  <si>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</si>
  <si>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</si>
  <si>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</si>
  <si>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</si>
  <si>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</si>
  <si>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</si>
  <si>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</si>
  <si>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</si>
  <si>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</si>
  <si>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</si>
  <si>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</si>
  <si>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</si>
  <si>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</si>
  <si>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</si>
  <si>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</si>
  <si>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</si>
  <si>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</si>
  <si>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</si>
  <si>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</si>
  <si>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</si>
  <si>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</si>
  <si>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</si>
  <si>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</si>
  <si>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</si>
  <si>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</si>
  <si>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</si>
  <si>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</si>
  <si>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</si>
  <si>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</si>
  <si>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</si>
  <si>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</si>
  <si>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</si>
  <si>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</si>
  <si>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</si>
  <si>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</si>
  <si>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</si>
  <si>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</si>
  <si>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</si>
  <si>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</si>
  <si>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</si>
  <si>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</si>
  <si>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</si>
  <si>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</si>
  <si>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</si>
  <si>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</si>
  <si>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</si>
  <si>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</si>
  <si>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</si>
  <si>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</si>
  <si>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</si>
  <si>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</si>
  <si>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</si>
  <si>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</si>
  <si>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</si>
  <si>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</si>
  <si>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</si>
  <si>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</si>
  <si>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</si>
  <si>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</si>
  <si>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</si>
  <si>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</si>
  <si>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</si>
  <si>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</si>
  <si>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</si>
  <si>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</si>
  <si>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</si>
  <si>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</si>
  <si>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</si>
  <si>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</si>
  <si>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</si>
  <si>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</si>
  <si>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</si>
  <si>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</si>
  <si>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</si>
  <si>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</si>
  <si>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</si>
  <si>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</si>
  <si>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</si>
  <si>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</si>
  <si>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</si>
  <si>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</si>
  <si>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</si>
  <si>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</si>
  <si>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</si>
  <si>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</si>
  <si>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</si>
  <si>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</si>
  <si>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</si>
  <si>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</si>
  <si>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</si>
  <si>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</si>
  <si>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</si>
  <si>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</si>
  <si>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</si>
  <si>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</si>
  <si>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</si>
  <si>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</si>
  <si>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</si>
  <si>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</si>
  <si>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</si>
  <si>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</si>
  <si>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</si>
  <si>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</si>
  <si>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</si>
  <si>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</si>
  <si>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</si>
  <si>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</si>
  <si>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</si>
  <si>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</si>
  <si>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</si>
  <si>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</si>
  <si>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</si>
  <si>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</si>
  <si>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</si>
  <si>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</si>
  <si>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</si>
  <si>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</si>
  <si>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</si>
  <si>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</si>
  <si>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</si>
  <si>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</si>
  <si>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</si>
  <si>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</si>
  <si>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</si>
  <si>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</si>
  <si>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</si>
  <si>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</si>
  <si>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</si>
  <si>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</si>
  <si>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</si>
  <si>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</si>
  <si>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</si>
  <si>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</si>
  <si>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</si>
  <si>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</si>
  <si>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</si>
  <si>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</si>
  <si>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</si>
  <si>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</si>
  <si>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</si>
  <si>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</si>
  <si>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</si>
  <si>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</si>
  <si>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</si>
  <si>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</si>
  <si>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</si>
  <si>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</si>
  <si>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</si>
  <si>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</si>
  <si>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</si>
  <si>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</si>
  <si>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</si>
  <si>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</si>
  <si>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</si>
  <si>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</si>
  <si>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</si>
  <si>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</si>
  <si>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</si>
  <si>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</si>
  <si>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</si>
  <si>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</si>
  <si>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</si>
  <si>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</si>
  <si>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</si>
  <si>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</si>
  <si>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</si>
  <si>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</si>
  <si>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</si>
  <si>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</si>
  <si>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</si>
  <si>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</si>
  <si>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</si>
  <si>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</si>
  <si>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</si>
  <si>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</si>
  <si>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</si>
  <si>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</si>
  <si>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</si>
  <si>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</si>
  <si>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</si>
  <si>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</si>
  <si>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</si>
  <si>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</si>
  <si>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</si>
  <si>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</si>
  <si>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</si>
  <si>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</si>
  <si>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</si>
  <si>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</si>
  <si>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</si>
  <si>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</si>
  <si>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</si>
  <si>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</si>
  <si>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</si>
  <si>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</si>
  <si>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</si>
  <si>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</si>
  <si>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</si>
  <si>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</si>
  <si>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</si>
  <si>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</si>
  <si>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</si>
  <si>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</si>
  <si>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</si>
  <si>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</si>
  <si>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</si>
  <si>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</si>
  <si>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</si>
  <si>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</si>
  <si>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</si>
  <si>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</si>
  <si>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</si>
  <si>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</si>
  <si>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</si>
  <si>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</si>
  <si>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</si>
  <si>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</si>
  <si>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</si>
  <si>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</si>
  <si>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</si>
  <si>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</si>
  <si>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</si>
  <si>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</si>
  <si>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</si>
  <si>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</si>
  <si>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</si>
  <si>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</si>
  <si>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</si>
  <si>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</si>
  <si>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</si>
  <si>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</si>
  <si>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</si>
  <si>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</si>
  <si>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</si>
  <si>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</si>
  <si>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</si>
  <si>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</si>
  <si>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</si>
  <si>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</si>
  <si>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</si>
  <si>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</si>
  <si>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</si>
  <si>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</si>
  <si>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</si>
  <si>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</si>
  <si>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</si>
  <si>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</si>
  <si>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</si>
  <si>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</si>
  <si>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</si>
  <si>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</si>
  <si>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</si>
  <si>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</si>
  <si>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</si>
  <si>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</si>
  <si>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</si>
  <si>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</si>
  <si>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</si>
  <si>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</si>
  <si>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</si>
  <si>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</si>
  <si>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</si>
  <si>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</si>
  <si>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</si>
  <si>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</si>
  <si>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</si>
  <si>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</si>
  <si>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</si>
  <si>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</si>
  <si>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</si>
  <si>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</si>
  <si>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</si>
  <si>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</si>
  <si>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</si>
  <si>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</si>
  <si>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</si>
  <si>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</si>
  <si>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</si>
  <si>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</si>
  <si>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</si>
  <si>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</si>
  <si>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</si>
  <si>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</si>
  <si>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</si>
  <si>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</si>
  <si>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</si>
  <si>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</si>
  <si>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</si>
  <si>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</si>
  <si>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</si>
  <si>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</si>
  <si>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</si>
  <si>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</si>
  <si>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</si>
  <si>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</si>
  <si>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</si>
  <si>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</si>
  <si>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</si>
  <si>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</si>
  <si>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</si>
  <si>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</si>
  <si>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</si>
  <si>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</si>
  <si>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</si>
  <si>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</si>
  <si>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</si>
  <si>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</si>
  <si>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</si>
  <si>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</si>
  <si>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</si>
  <si>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</si>
  <si>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</si>
  <si>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</si>
  <si>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</si>
  <si>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</si>
  <si>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</si>
  <si>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</si>
  <si>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</si>
  <si>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</si>
  <si>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</si>
  <si>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</si>
  <si>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</si>
  <si>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</si>
  <si>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</si>
  <si>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</si>
  <si>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</si>
  <si>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</si>
  <si>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</si>
  <si>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</si>
  <si>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</si>
  <si>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</si>
  <si>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</si>
  <si>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</si>
  <si>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</si>
  <si>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</si>
  <si>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</si>
  <si>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</si>
  <si>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</si>
  <si>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</si>
  <si>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</si>
  <si>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</si>
  <si>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</si>
  <si>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</si>
  <si>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</si>
  <si>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</si>
  <si>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</si>
  <si>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</si>
  <si>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</si>
  <si>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</si>
  <si>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</si>
  <si>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</si>
  <si>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</si>
  <si>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</si>
  <si>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</si>
  <si>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</si>
  <si>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</si>
  <si>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</si>
  <si>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</si>
  <si>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</si>
  <si>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</si>
  <si>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</si>
  <si>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</si>
  <si>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</si>
  <si>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</si>
  <si>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</si>
  <si>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</si>
  <si>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</si>
  <si>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</si>
  <si>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</si>
  <si>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</si>
  <si>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</si>
  <si>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</si>
  <si>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</si>
  <si>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</si>
  <si>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</si>
  <si>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</si>
  <si>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</si>
  <si>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</si>
  <si>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</si>
  <si>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</si>
  <si>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</si>
  <si>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</si>
  <si>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</si>
  <si>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</si>
  <si>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</si>
  <si>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</si>
  <si>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</si>
  <si>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</si>
  <si>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</si>
  <si>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</si>
  <si>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</si>
  <si>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</si>
  <si>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</si>
  <si>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</si>
  <si>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</si>
  <si>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</si>
  <si>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</si>
  <si>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</si>
  <si>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</si>
  <si>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</si>
  <si>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</si>
  <si>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</si>
  <si>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</si>
  <si>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</si>
  <si>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</si>
  <si>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</si>
  <si>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</si>
  <si>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</si>
  <si>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</si>
  <si>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</si>
  <si>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</si>
  <si>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</si>
  <si>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</si>
  <si>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</si>
  <si>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</si>
  <si>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</si>
  <si>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</si>
  <si>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</si>
  <si>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</si>
  <si>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</si>
  <si>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</si>
  <si>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</si>
  <si>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</si>
  <si>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</si>
  <si>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</si>
  <si>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</si>
  <si>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</si>
  <si>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</si>
  <si>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</si>
  <si>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</si>
  <si>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</si>
  <si>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</si>
  <si>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</si>
  <si>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</si>
  <si>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</si>
  <si>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</si>
  <si>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</si>
  <si>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</si>
  <si>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</si>
  <si>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</si>
  <si>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</si>
  <si>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</si>
  <si>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</si>
  <si>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</si>
  <si>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</si>
  <si>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</si>
  <si>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</si>
  <si>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</si>
  <si>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</si>
  <si>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</si>
  <si>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</si>
  <si>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</si>
  <si>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</si>
  <si>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</si>
  <si>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</si>
  <si>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</si>
  <si>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</si>
  <si>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</si>
  <si>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</si>
  <si>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</si>
  <si>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</si>
  <si>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</si>
  <si>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</si>
  <si>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</si>
  <si>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</si>
  <si>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</si>
  <si>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</si>
  <si>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</si>
  <si>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</si>
  <si>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</si>
  <si>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</si>
  <si>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</si>
  <si>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</si>
  <si>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</si>
  <si>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</si>
  <si>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</si>
  <si>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</si>
  <si>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</si>
  <si>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</si>
  <si>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</si>
  <si>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</si>
  <si>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</si>
  <si>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</si>
  <si>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</si>
  <si>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</si>
  <si>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</si>
  <si>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</si>
  <si>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</si>
  <si>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</si>
  <si>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</si>
  <si>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</si>
  <si>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</si>
  <si>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</si>
  <si>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</si>
  <si>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</si>
  <si>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</si>
  <si>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</si>
  <si>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</si>
  <si>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</si>
  <si>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</si>
  <si>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</si>
  <si>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</si>
  <si>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</si>
  <si>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</si>
  <si>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</si>
  <si>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</si>
  <si>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</si>
  <si>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</si>
  <si>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</si>
  <si>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</si>
  <si>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</si>
  <si>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</si>
  <si>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</si>
  <si>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</si>
  <si>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</si>
  <si>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</si>
  <si>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</si>
  <si>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</si>
  <si>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</si>
  <si>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</si>
  <si>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</si>
  <si>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</si>
  <si>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</si>
  <si>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</si>
  <si>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</si>
  <si>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</si>
  <si>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</si>
  <si>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</si>
  <si>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</si>
  <si>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</si>
  <si>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</si>
  <si>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</si>
  <si>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</si>
  <si>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</si>
  <si>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</si>
  <si>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</si>
  <si>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</si>
  <si>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</si>
  <si>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</si>
  <si>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</si>
  <si>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</si>
  <si>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</si>
  <si>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</si>
  <si>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</si>
  <si>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</si>
  <si>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</si>
  <si>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</si>
  <si>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</si>
  <si>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</si>
  <si>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</si>
  <si>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</si>
  <si>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</si>
  <si>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</si>
  <si>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</si>
  <si>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</si>
  <si>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</si>
  <si>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</si>
  <si>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</si>
  <si>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</si>
  <si>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</si>
  <si>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</si>
  <si>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</si>
  <si>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</si>
  <si>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</si>
  <si>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</si>
  <si>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</si>
  <si>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</si>
  <si>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</si>
  <si>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</si>
  <si>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</si>
  <si>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</si>
  <si>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</si>
  <si>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</si>
  <si>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</si>
  <si>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</si>
  <si>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</si>
  <si>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</si>
  <si>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</si>
  <si>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</si>
  <si>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</si>
  <si>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</si>
  <si>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</si>
  <si>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</si>
  <si>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</si>
  <si>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</si>
  <si>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</si>
  <si>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</si>
  <si>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</si>
  <si>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</si>
  <si>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</si>
  <si>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</si>
  <si>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</si>
  <si>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</si>
  <si>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</si>
  <si>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</si>
  <si>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</si>
  <si>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</si>
  <si>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</si>
  <si>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</si>
  <si>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</si>
  <si>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</si>
  <si>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</si>
  <si>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</si>
  <si>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</si>
  <si>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</si>
  <si>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</si>
  <si>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</si>
  <si>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</si>
  <si>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</si>
  <si>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</si>
  <si>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</si>
  <si>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</si>
  <si>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</si>
  <si>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</si>
  <si>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</si>
  <si>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</si>
  <si>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</si>
  <si>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</si>
  <si>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</si>
  <si>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</si>
  <si>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</si>
  <si>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</si>
  <si>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</si>
  <si>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</si>
  <si>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</si>
  <si>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</si>
  <si>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</si>
  <si>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</si>
  <si>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</si>
  <si>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</si>
  <si>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</si>
  <si>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</si>
  <si>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</si>
  <si>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</si>
  <si>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</si>
  <si>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</si>
  <si>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</si>
  <si>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</si>
  <si>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</si>
  <si>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</si>
  <si>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</si>
  <si>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</si>
  <si>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</si>
  <si>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</si>
  <si>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</si>
  <si>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</si>
  <si>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</si>
  <si>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</si>
  <si>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</si>
  <si>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</si>
  <si>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</si>
  <si>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</si>
  <si>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</si>
  <si>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</si>
  <si>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</si>
  <si>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</si>
  <si>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</si>
  <si>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</si>
  <si>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</si>
  <si>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</si>
  <si>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</si>
  <si>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</si>
  <si>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</si>
  <si>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</si>
  <si>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</si>
  <si>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</si>
  <si>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</si>
  <si>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</si>
  <si>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</si>
  <si>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</si>
  <si>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</si>
  <si>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</si>
  <si>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</si>
  <si>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</si>
  <si>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</si>
  <si>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</si>
  <si>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</si>
  <si>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</si>
  <si>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</si>
  <si>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</si>
  <si>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</si>
  <si>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</si>
  <si>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</si>
  <si>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</si>
  <si>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</si>
  <si>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</si>
  <si>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</si>
  <si>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</si>
  <si>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</si>
  <si>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</si>
  <si>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</si>
  <si>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</si>
  <si>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</si>
  <si>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</si>
  <si>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</si>
  <si>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</si>
  <si>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</si>
  <si>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</si>
  <si>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</si>
  <si>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</si>
  <si>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</si>
  <si>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</si>
  <si>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</si>
  <si>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</si>
  <si>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</si>
  <si>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</si>
  <si>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</si>
  <si>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</si>
  <si>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</si>
  <si>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</si>
  <si>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</si>
  <si>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</si>
  <si>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</si>
  <si>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</si>
  <si>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</si>
  <si>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</si>
  <si>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</si>
  <si>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</si>
  <si>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</si>
  <si>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</si>
  <si>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</si>
  <si>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</si>
  <si>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</si>
  <si>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</si>
  <si>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</si>
  <si>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</si>
  <si>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</si>
  <si>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</si>
  <si>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</si>
  <si>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</si>
  <si>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</si>
  <si>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</si>
  <si>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</si>
  <si>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</si>
  <si>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</si>
  <si>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</si>
  <si>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</si>
  <si>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</si>
  <si>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</si>
  <si>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</si>
  <si>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</si>
  <si>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</si>
  <si>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</si>
  <si>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</si>
  <si>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</si>
  <si>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</si>
  <si>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</si>
  <si>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</si>
  <si>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</si>
  <si>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</si>
  <si>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</si>
  <si>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</si>
  <si>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</si>
  <si>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</si>
  <si>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</si>
  <si>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</si>
  <si>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</si>
  <si>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</si>
  <si>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</si>
  <si>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</si>
  <si>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</si>
  <si>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</si>
  <si>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</si>
  <si>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</si>
  <si>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</si>
  <si>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</si>
  <si>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</si>
  <si>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</si>
  <si>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</si>
  <si>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</si>
  <si>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</si>
  <si>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</si>
  <si>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</si>
  <si>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</si>
  <si>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</si>
  <si>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</si>
  <si>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</si>
  <si>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</si>
  <si>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</si>
  <si>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</si>
  <si>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</si>
  <si>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</si>
  <si>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</si>
  <si>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</si>
  <si>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</si>
  <si>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</si>
  <si>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</si>
  <si>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</si>
  <si>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</si>
  <si>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</si>
  <si>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</si>
  <si>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</si>
  <si>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</si>
  <si>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</si>
  <si>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</si>
  <si>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</si>
  <si>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</si>
  <si>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</si>
  <si>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</si>
  <si>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</si>
  <si>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</si>
  <si>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</si>
  <si>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</si>
  <si>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</si>
  <si>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</si>
  <si>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</si>
  <si>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</si>
  <si>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</si>
  <si>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</si>
  <si>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</si>
  <si>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</si>
  <si>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</si>
  <si>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</si>
  <si>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</si>
  <si>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</si>
  <si>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</si>
  <si>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</si>
  <si>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</si>
  <si>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</si>
  <si>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</si>
  <si>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</si>
  <si>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</si>
  <si>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</si>
  <si>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</si>
  <si>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</si>
  <si>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</si>
  <si>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</si>
  <si>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</si>
  <si>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</si>
  <si>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</si>
  <si>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</si>
  <si>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</si>
  <si>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</si>
  <si>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</si>
  <si>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</si>
  <si>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</si>
  <si>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</si>
  <si>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</si>
  <si>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</si>
  <si>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</si>
  <si>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</si>
  <si>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</si>
  <si>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</si>
  <si>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</si>
  <si>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</si>
  <si>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</si>
  <si>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</si>
  <si>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</si>
  <si>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</si>
  <si>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</si>
  <si>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</si>
  <si>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</si>
  <si>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</si>
  <si>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</si>
  <si>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</si>
  <si>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</si>
  <si>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</si>
  <si>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</si>
  <si>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</si>
  <si>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</si>
  <si>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</si>
  <si>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</si>
  <si>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</si>
  <si>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</si>
  <si>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</si>
  <si>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</si>
  <si>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</si>
  <si>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</si>
  <si>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</si>
  <si>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</si>
  <si>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</si>
  <si>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</si>
  <si>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</si>
  <si>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</si>
  <si>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</si>
  <si>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</si>
  <si>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</si>
  <si>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</si>
  <si>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</si>
  <si>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</si>
  <si>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</si>
  <si>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</si>
  <si>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</si>
  <si>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</si>
  <si>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</si>
  <si>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</si>
  <si>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</si>
  <si>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</si>
  <si>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</si>
  <si>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</si>
  <si>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</si>
  <si>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</si>
  <si>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</si>
  <si>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</si>
  <si>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</si>
  <si>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</si>
  <si>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</si>
  <si>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</si>
  <si>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</si>
  <si>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</si>
  <si>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</si>
  <si>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</si>
  <si>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</si>
  <si>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</si>
  <si>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</si>
  <si>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</si>
  <si>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</si>
  <si>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</si>
  <si>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</si>
  <si>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</si>
  <si>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</si>
  <si>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</si>
  <si>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</si>
  <si>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</si>
  <si>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</si>
  <si>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</si>
  <si>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</si>
  <si>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</si>
  <si>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</si>
  <si>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</si>
  <si>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</si>
  <si>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</si>
  <si>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</si>
  <si>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</si>
  <si>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</si>
  <si>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</si>
  <si>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</si>
  <si>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</si>
  <si>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</si>
  <si>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</si>
  <si>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</si>
  <si>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</si>
  <si>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</si>
  <si>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</si>
  <si>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</si>
  <si>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</si>
  <si>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</si>
  <si>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</si>
  <si>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</si>
  <si>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</si>
  <si>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</si>
  <si>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</si>
  <si>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</si>
  <si>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</si>
  <si>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</si>
  <si>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</si>
  <si>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</si>
  <si>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</si>
  <si>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</si>
  <si>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</si>
  <si>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</si>
  <si>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</si>
  <si>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</si>
  <si>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</si>
  <si>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</si>
  <si>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</si>
  <si>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</si>
  <si>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</si>
  <si>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</si>
  <si>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</si>
  <si>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</si>
  <si>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</si>
  <si>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</si>
  <si>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</si>
  <si>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</si>
  <si>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</si>
  <si>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</si>
  <si>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</si>
  <si>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</si>
  <si>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</si>
  <si>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</si>
  <si>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</si>
  <si>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</si>
  <si>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</si>
  <si>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</si>
  <si>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</si>
  <si>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</si>
  <si>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</si>
  <si>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</si>
  <si>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</si>
  <si>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</si>
  <si>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</si>
  <si>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</si>
  <si>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</si>
  <si>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</si>
  <si>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</si>
  <si>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</si>
  <si>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</si>
  <si>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</si>
  <si>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</si>
  <si>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</si>
  <si>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</si>
  <si>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</si>
  <si>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</si>
  <si>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</si>
  <si>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</si>
  <si>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</si>
  <si>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</si>
  <si>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</si>
  <si>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</si>
  <si>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</si>
  <si>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</si>
  <si>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</si>
  <si>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</si>
  <si>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</si>
  <si>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</si>
  <si>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</si>
  <si>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</si>
  <si>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</si>
  <si>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</si>
  <si>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</si>
  <si>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</si>
  <si>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</si>
  <si>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</si>
  <si>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</si>
  <si>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</si>
  <si>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</si>
  <si>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</si>
  <si>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</si>
  <si>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</si>
  <si>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</si>
  <si>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</si>
  <si>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</si>
  <si>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</si>
  <si>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</si>
  <si>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</si>
  <si>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</si>
  <si>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</si>
  <si>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</si>
  <si>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</si>
  <si>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</si>
  <si>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</si>
  <si>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</si>
  <si>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</si>
  <si>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</si>
  <si>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</si>
  <si>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</si>
  <si>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</si>
  <si>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</si>
  <si>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</si>
  <si>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</si>
  <si>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</si>
  <si>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</si>
  <si>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</si>
  <si>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</si>
  <si>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</si>
  <si>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</si>
  <si>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</si>
  <si>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</si>
  <si>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</si>
  <si>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</si>
  <si>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</si>
  <si>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</si>
  <si>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</si>
  <si>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</si>
  <si>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</si>
  <si>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</si>
  <si>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</si>
  <si>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</si>
  <si>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</si>
  <si>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</si>
  <si>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</si>
  <si>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</si>
  <si>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</si>
  <si>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</si>
  <si>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</si>
  <si>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</si>
  <si>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</si>
  <si>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</si>
  <si>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</si>
  <si>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</si>
  <si>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</si>
  <si>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</si>
  <si>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</si>
  <si>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</si>
  <si>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</si>
  <si>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</si>
  <si>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</si>
  <si>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</si>
  <si>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</si>
  <si>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</si>
  <si>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</si>
  <si>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</si>
  <si>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</si>
  <si>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</si>
  <si>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</si>
  <si>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</si>
  <si>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</si>
  <si>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</si>
  <si>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</si>
  <si>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</si>
  <si>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</si>
  <si>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</si>
  <si>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</si>
  <si>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</si>
  <si>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</si>
  <si>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</si>
  <si>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</si>
  <si>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</si>
  <si>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</si>
  <si>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</si>
  <si>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</si>
  <si>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</si>
  <si>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</si>
  <si>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</si>
  <si>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</si>
  <si>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</si>
  <si>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</si>
  <si>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</si>
  <si>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</si>
  <si>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</si>
  <si>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</si>
  <si>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</si>
  <si>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</si>
  <si>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</si>
  <si>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</si>
  <si>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</si>
  <si>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</si>
  <si>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</si>
  <si>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</si>
  <si>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</si>
  <si>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</si>
  <si>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</si>
  <si>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</si>
  <si>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</si>
  <si>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</si>
  <si>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</si>
  <si>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</si>
  <si>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</si>
  <si>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</si>
  <si>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</si>
  <si>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</si>
  <si>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</si>
  <si>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</si>
  <si>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</si>
  <si>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</si>
  <si>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</si>
  <si>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</si>
  <si>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</si>
  <si>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</si>
  <si>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</si>
  <si>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</si>
  <si>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</si>
  <si>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</si>
  <si>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</si>
  <si>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</si>
  <si>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</si>
  <si>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</si>
  <si>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</si>
  <si>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</si>
  <si>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</si>
  <si>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</si>
  <si>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</si>
  <si>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</si>
  <si>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</si>
  <si>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</si>
  <si>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</si>
  <si>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</si>
  <si>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</si>
  <si>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</si>
  <si>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</si>
  <si>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</si>
  <si>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</si>
  <si>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</si>
  <si>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</si>
  <si>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</si>
  <si>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</si>
  <si>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</si>
  <si>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</si>
  <si>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</si>
  <si>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</si>
  <si>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</si>
  <si>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</si>
  <si>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</si>
  <si>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</si>
  <si>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</si>
  <si>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</si>
  <si>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</si>
  <si>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</si>
  <si>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</si>
  <si>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</si>
  <si>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</si>
  <si>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</si>
  <si>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</si>
  <si>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</si>
  <si>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</si>
  <si>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</si>
  <si>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</si>
  <si>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</si>
  <si>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</si>
  <si>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</si>
  <si>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</si>
  <si>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</si>
  <si>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</si>
  <si>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</si>
  <si>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</si>
  <si>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</si>
  <si>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</si>
  <si>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</si>
  <si>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</si>
  <si>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</si>
  <si>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</si>
  <si>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</si>
  <si>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</si>
  <si>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</si>
  <si>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</si>
  <si>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</si>
  <si>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</si>
  <si>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</si>
  <si>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</si>
  <si>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</si>
  <si>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</si>
  <si>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</si>
  <si>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</si>
  <si>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</si>
  <si>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</si>
  <si>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</si>
  <si>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</si>
  <si>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</si>
  <si>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</si>
  <si>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</si>
  <si>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</si>
  <si>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</si>
  <si>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</si>
  <si>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</si>
  <si>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</si>
  <si>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</si>
  <si>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</si>
  <si>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</si>
  <si>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</si>
  <si>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</si>
  <si>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</si>
  <si>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</si>
  <si>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</si>
  <si>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</si>
  <si>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</si>
  <si>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</si>
  <si>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</si>
  <si>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</si>
  <si>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</si>
  <si>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</si>
  <si>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</si>
  <si>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</si>
  <si>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</si>
  <si>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</si>
  <si>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</si>
  <si>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</si>
  <si>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</si>
  <si>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</si>
  <si>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</si>
  <si>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</si>
  <si>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</si>
  <si>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</si>
  <si>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</si>
  <si>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</si>
  <si>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</si>
  <si>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</si>
  <si>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</si>
  <si>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</si>
  <si>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</si>
  <si>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</si>
  <si>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</si>
  <si>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</si>
  <si>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</si>
  <si>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</si>
  <si>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</si>
  <si>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</si>
  <si>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</si>
  <si>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</si>
  <si>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</si>
  <si>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</si>
  <si>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</si>
  <si>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</si>
  <si>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</si>
  <si>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</si>
  <si>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</si>
  <si>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</si>
  <si>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</si>
  <si>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</si>
  <si>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</si>
  <si>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</si>
  <si>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</si>
  <si>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</si>
  <si>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</si>
  <si>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</si>
  <si>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</si>
  <si>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</si>
  <si>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</si>
  <si>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</si>
  <si>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</si>
  <si>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</si>
  <si>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</si>
  <si>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</si>
  <si>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</si>
  <si>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</si>
  <si>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</si>
  <si>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</si>
  <si>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</si>
  <si>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</si>
  <si>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</si>
  <si>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</si>
  <si>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</si>
  <si>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</si>
  <si>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</si>
  <si>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</si>
  <si>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</si>
  <si>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</si>
  <si>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</si>
  <si>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</si>
  <si>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</si>
  <si>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</si>
  <si>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</si>
  <si>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</si>
  <si>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</si>
  <si>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</si>
  <si>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</si>
  <si>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</si>
  <si>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</si>
  <si>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</si>
  <si>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</si>
  <si>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</si>
  <si>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</si>
  <si>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</si>
  <si>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</si>
  <si>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</si>
  <si>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</si>
  <si>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</si>
  <si>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</si>
  <si>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</si>
  <si>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</si>
  <si>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</si>
  <si>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</si>
  <si>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</si>
  <si>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</si>
  <si>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</si>
  <si>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</si>
  <si>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</si>
  <si>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</si>
  <si>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</si>
  <si>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</si>
  <si>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</si>
  <si>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</si>
  <si>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</si>
  <si>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</si>
  <si>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</si>
  <si>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</si>
  <si>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</si>
  <si>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</si>
  <si>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</si>
  <si>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</si>
  <si>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</si>
  <si>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</si>
  <si>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</si>
  <si>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</si>
  <si>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</si>
  <si>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</si>
  <si>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</si>
  <si>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</si>
  <si>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</si>
  <si>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</si>
  <si>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</si>
  <si>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</si>
  <si>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</si>
  <si>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</si>
  <si>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</si>
  <si>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</si>
  <si>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</si>
  <si>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</si>
  <si>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</si>
  <si>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</si>
  <si>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</si>
  <si>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</si>
  <si>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</si>
  <si>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</si>
  <si>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</si>
  <si>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</si>
  <si>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</si>
  <si>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</si>
  <si>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</si>
  <si>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</si>
  <si>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</si>
  <si>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</si>
  <si>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</si>
  <si>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</si>
  <si>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</si>
  <si>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</si>
  <si>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</si>
  <si>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</si>
  <si>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</si>
  <si>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</si>
  <si>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</si>
  <si>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</si>
  <si>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</si>
  <si>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</si>
  <si>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</si>
  <si>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</si>
  <si>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</si>
  <si>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</si>
  <si>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</si>
  <si>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</si>
  <si>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</si>
  <si>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</si>
  <si>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</si>
  <si>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</si>
  <si>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</si>
  <si>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</si>
  <si>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</si>
  <si>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</si>
  <si>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</si>
  <si>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</si>
  <si>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</si>
  <si>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</si>
  <si>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</si>
  <si>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</si>
  <si>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</si>
  <si>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</si>
  <si>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</si>
  <si>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</si>
  <si>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</si>
  <si>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</si>
  <si>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</si>
  <si>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</si>
  <si>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</si>
  <si>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</si>
  <si>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</si>
  <si>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</si>
  <si>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</si>
  <si>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</si>
  <si>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</si>
  <si>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</si>
  <si>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</si>
  <si>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</si>
  <si>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</si>
  <si>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</si>
  <si>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</si>
  <si>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</si>
  <si>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</si>
  <si>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</si>
  <si>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</si>
  <si>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</si>
  <si>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</si>
  <si>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</si>
  <si>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</si>
  <si>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</si>
  <si>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</si>
  <si>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</si>
  <si>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</si>
  <si>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</si>
  <si>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</si>
  <si>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</si>
  <si>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</si>
  <si>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</si>
  <si>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</si>
  <si>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</si>
  <si>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</si>
  <si>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</si>
  <si>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</si>
  <si>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</si>
  <si>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</si>
  <si>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</si>
  <si>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</si>
  <si>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</si>
  <si>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</si>
  <si>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</si>
  <si>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</si>
  <si>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</si>
  <si>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</si>
  <si>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</si>
  <si>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</si>
  <si>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</si>
  <si>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</si>
  <si>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</si>
  <si>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</si>
  <si>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</si>
  <si>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</si>
  <si>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</si>
  <si>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</si>
  <si>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</si>
  <si>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</si>
  <si>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</si>
  <si>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</si>
  <si>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</si>
  <si>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</si>
  <si>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</si>
  <si>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</si>
  <si>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</si>
  <si>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</si>
  <si>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</si>
  <si>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</si>
  <si>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</si>
  <si>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</si>
  <si>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</si>
  <si>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</si>
  <si>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</si>
  <si>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</si>
  <si>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</si>
  <si>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</si>
  <si>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</si>
  <si>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</si>
  <si>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</si>
  <si>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</si>
  <si>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</si>
  <si>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</si>
  <si>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</si>
  <si>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</si>
  <si>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</si>
  <si>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</si>
  <si>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</si>
  <si>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</si>
  <si>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</si>
  <si>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</si>
  <si>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</si>
  <si>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</si>
  <si>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</si>
  <si>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</si>
  <si>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</si>
  <si>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</si>
  <si>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</si>
  <si>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</si>
  <si>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</si>
  <si>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</si>
  <si>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</si>
  <si>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</si>
  <si>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</si>
  <si>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</si>
  <si>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</si>
  <si>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</si>
  <si>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</si>
  <si>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</si>
  <si>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</si>
  <si>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</si>
  <si>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</si>
  <si>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</si>
  <si>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</si>
  <si>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</si>
  <si>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</si>
  <si>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</si>
  <si>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</si>
  <si>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</si>
  <si>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</si>
  <si>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</si>
  <si>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</si>
  <si>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</si>
  <si>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</si>
  <si>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</si>
  <si>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</si>
  <si>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</si>
  <si>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</si>
  <si>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</si>
  <si>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</si>
  <si>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</si>
  <si>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</si>
  <si>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</si>
  <si>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</si>
  <si>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</si>
  <si>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</si>
  <si>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</si>
  <si>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</si>
  <si>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</si>
  <si>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</si>
  <si>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</si>
  <si>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</si>
  <si>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</si>
  <si>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</si>
  <si>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</si>
  <si>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</si>
  <si>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</si>
  <si>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</si>
  <si>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</si>
  <si>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</si>
  <si>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</si>
  <si>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</si>
  <si>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</si>
  <si>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</si>
  <si>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</si>
  <si>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</si>
  <si>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</si>
  <si>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</si>
  <si>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</si>
  <si>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</si>
  <si>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</si>
  <si>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</si>
  <si>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</si>
  <si>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</si>
  <si>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</si>
  <si>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</si>
  <si>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</si>
  <si>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</si>
  <si>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</si>
  <si>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</si>
  <si>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</si>
  <si>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</si>
  <si>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</si>
  <si>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</si>
  <si>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</si>
  <si>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</si>
  <si>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</si>
  <si>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</si>
  <si>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</si>
  <si>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</si>
  <si>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</si>
  <si>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</si>
  <si>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</si>
  <si>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</si>
  <si>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</si>
  <si>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</si>
  <si>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</si>
  <si>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</si>
  <si>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</si>
  <si>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</si>
  <si>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</si>
  <si>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</si>
  <si>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</si>
  <si>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</si>
  <si>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</si>
  <si>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</si>
  <si>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</si>
  <si>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</si>
  <si>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</si>
  <si>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</si>
  <si>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</si>
  <si>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</si>
  <si>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</si>
  <si>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</si>
  <si>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</si>
  <si>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</si>
  <si>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</si>
  <si>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</si>
  <si>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</si>
  <si>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</si>
  <si>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</si>
  <si>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</si>
  <si>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</si>
  <si>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</si>
  <si>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</si>
  <si>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</si>
  <si>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</si>
  <si>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</si>
  <si>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</si>
  <si>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</si>
  <si>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</si>
  <si>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</si>
  <si>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</si>
  <si>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</si>
  <si>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</si>
  <si>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</si>
  <si>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</si>
  <si>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</si>
  <si>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</si>
  <si>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</si>
  <si>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</si>
  <si>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</si>
  <si>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</si>
  <si>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</si>
  <si>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</si>
  <si>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</si>
  <si>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</si>
  <si>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</si>
  <si>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</si>
  <si>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</si>
  <si>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</si>
  <si>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</si>
  <si>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</si>
  <si>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</si>
  <si>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</si>
  <si>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</si>
  <si>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</si>
  <si>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</si>
  <si>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</si>
  <si>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</si>
  <si>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</si>
  <si>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</si>
  <si>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</si>
  <si>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</si>
  <si>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</si>
  <si>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</si>
  <si>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</si>
  <si>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</si>
  <si>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</si>
  <si>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</si>
  <si>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</si>
  <si>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</si>
  <si>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</si>
  <si>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</si>
  <si>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</si>
  <si>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</si>
  <si>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</si>
  <si>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</si>
  <si>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</si>
  <si>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</si>
  <si>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</si>
  <si>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</si>
  <si>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</si>
  <si>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</si>
  <si>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</si>
  <si>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</si>
  <si>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</si>
  <si>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</si>
  <si>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</si>
  <si>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</si>
  <si>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</si>
  <si>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</si>
  <si>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</si>
  <si>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</si>
  <si>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</si>
  <si>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</si>
  <si>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</si>
  <si>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</si>
  <si>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</si>
  <si>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</si>
  <si>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</si>
  <si>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</si>
  <si>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</si>
  <si>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</si>
  <si>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</si>
  <si>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</si>
  <si>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</si>
  <si>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</si>
  <si>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</si>
  <si>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</si>
  <si>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</si>
  <si>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</si>
  <si>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</si>
  <si>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</si>
  <si>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</si>
  <si>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</si>
  <si>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</si>
  <si>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</si>
  <si>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</si>
  <si>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</si>
  <si>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</si>
  <si>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</si>
  <si>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</si>
  <si>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</si>
  <si>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</si>
  <si>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</si>
  <si>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</si>
  <si>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</si>
  <si>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</si>
  <si>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</si>
  <si>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</si>
  <si>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</si>
  <si>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</si>
  <si>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</si>
  <si>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</si>
  <si>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</si>
  <si>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</si>
  <si>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</si>
  <si>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</si>
  <si>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</si>
  <si>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</si>
  <si>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</si>
  <si>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</si>
  <si>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</si>
  <si>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</si>
  <si>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</si>
  <si>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</si>
  <si>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</si>
  <si>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</si>
  <si>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</si>
  <si>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</si>
  <si>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</si>
  <si>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</si>
  <si>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</si>
  <si>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</si>
  <si>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</si>
  <si>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</si>
  <si>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</si>
  <si>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</si>
  <si>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</si>
  <si>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</si>
  <si>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</si>
  <si>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</si>
  <si>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</si>
  <si>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</si>
  <si>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</si>
  <si>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</si>
  <si>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</si>
  <si>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</si>
  <si>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</si>
  <si>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</si>
  <si>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</si>
  <si>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</si>
  <si>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</si>
  <si>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</si>
  <si>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</si>
  <si>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</si>
  <si>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</si>
  <si>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</si>
  <si>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</si>
  <si>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</si>
  <si>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</si>
  <si>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</si>
  <si>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</si>
  <si>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</si>
  <si>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</si>
  <si>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</si>
  <si>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</si>
  <si>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</si>
  <si>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</si>
  <si>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</si>
  <si>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</si>
  <si>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</si>
  <si>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</si>
  <si>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</si>
  <si>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</si>
  <si>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</si>
  <si>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</si>
  <si>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</si>
  <si>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</si>
  <si>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</si>
  <si>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</si>
  <si>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</si>
  <si>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</si>
  <si>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</si>
  <si>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</si>
  <si>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</si>
  <si>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</si>
  <si>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</si>
  <si>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</si>
  <si>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</si>
  <si>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</si>
  <si>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</si>
  <si>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</si>
  <si>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</si>
  <si>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</si>
  <si>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</si>
  <si>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</si>
  <si>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</si>
  <si>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</si>
  <si>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</si>
  <si>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</si>
  <si>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</si>
  <si>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</si>
  <si>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</si>
  <si>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</si>
  <si>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</si>
  <si>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</si>
  <si>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</si>
  <si>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</si>
  <si>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</si>
  <si>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</si>
  <si>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</si>
  <si>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</si>
  <si>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</si>
  <si>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</si>
  <si>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</si>
  <si>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</si>
  <si>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</si>
  <si>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</si>
  <si>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</si>
  <si>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</si>
  <si>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</si>
  <si>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</si>
  <si>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</si>
  <si>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</si>
  <si>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</si>
  <si>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</si>
  <si>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</si>
  <si>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</si>
  <si>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</si>
  <si>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</si>
  <si>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</si>
  <si>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</si>
  <si>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</si>
  <si>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</si>
  <si>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</si>
  <si>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</si>
  <si>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</si>
  <si>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</si>
  <si>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</si>
  <si>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</si>
  <si>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</si>
  <si>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</si>
  <si>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</si>
  <si>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</si>
  <si>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</si>
  <si>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</si>
  <si>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</si>
  <si>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</si>
  <si>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</si>
  <si>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</si>
  <si>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</si>
  <si>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</si>
  <si>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</si>
  <si>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</si>
  <si>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</si>
  <si>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</si>
  <si>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</si>
  <si>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</si>
  <si>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</si>
  <si>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</si>
  <si>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</si>
  <si>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</si>
  <si>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</si>
  <si>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</si>
  <si>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</si>
  <si>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</si>
  <si>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</si>
  <si>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</si>
  <si>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</si>
  <si>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</si>
  <si>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</si>
  <si>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</si>
  <si>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</si>
  <si>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</si>
  <si>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</si>
  <si>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</si>
  <si>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</si>
  <si>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</si>
  <si>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</si>
  <si>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</si>
  <si>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</si>
  <si>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</si>
  <si>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</si>
  <si>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</si>
  <si>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</si>
  <si>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</si>
  <si>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</si>
  <si>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</si>
  <si>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</si>
  <si>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</si>
  <si>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</si>
  <si>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</si>
  <si>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</si>
  <si>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</si>
  <si>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</si>
  <si>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</si>
  <si>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</si>
  <si>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</si>
  <si>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</si>
  <si>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</si>
  <si>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</si>
  <si>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</si>
  <si>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</si>
  <si>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</si>
  <si>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</si>
  <si>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</si>
  <si>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</si>
  <si>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</si>
  <si>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</si>
  <si>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</si>
  <si>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</si>
  <si>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</si>
  <si>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</si>
  <si>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</si>
  <si>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</si>
  <si>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</si>
  <si>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</si>
  <si>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</si>
  <si>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</si>
  <si>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</si>
  <si>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</si>
  <si>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</si>
  <si>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</si>
  <si>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</si>
  <si>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</si>
  <si>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</si>
  <si>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</si>
  <si>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</si>
  <si>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</si>
  <si>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</si>
  <si>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</si>
  <si>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</si>
  <si>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</si>
  <si>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</si>
  <si>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</si>
  <si>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</si>
  <si>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</si>
  <si>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</si>
  <si>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</si>
  <si>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</si>
  <si>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</si>
  <si>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</si>
  <si>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</si>
  <si>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</si>
  <si>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</si>
  <si>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</si>
  <si>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</si>
  <si>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</si>
  <si>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</si>
  <si>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</si>
  <si>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</si>
  <si>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</si>
  <si>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</si>
  <si>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</si>
  <si>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</si>
  <si>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</si>
  <si>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</si>
  <si>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</si>
  <si>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</si>
  <si>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</si>
  <si>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</si>
  <si>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</si>
  <si>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</si>
  <si>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</si>
  <si>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</si>
  <si>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</si>
  <si>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</si>
  <si>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</si>
  <si>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</si>
  <si>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</si>
  <si>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</si>
  <si>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</si>
  <si>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</si>
  <si>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</si>
  <si>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</si>
  <si>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</si>
  <si>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</si>
  <si>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</si>
  <si>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</si>
  <si>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</si>
  <si>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</si>
  <si>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</si>
  <si>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</si>
  <si>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</si>
  <si>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</si>
  <si>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</si>
  <si>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</si>
  <si>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</si>
  <si>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</si>
  <si>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</si>
  <si>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</si>
  <si>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</si>
  <si>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</si>
  <si>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</si>
  <si>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</si>
  <si>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</si>
  <si>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</si>
  <si>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</si>
  <si>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</si>
  <si>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</si>
  <si>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</si>
  <si>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</si>
  <si>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</si>
  <si>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</si>
  <si>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</si>
  <si>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</si>
  <si>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</si>
  <si>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</si>
  <si>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</si>
  <si>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</si>
  <si>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</si>
  <si>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</si>
  <si>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</si>
  <si>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</si>
  <si>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</si>
  <si>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</si>
  <si>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</si>
  <si>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</si>
  <si>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</si>
  <si>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</si>
  <si>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</si>
  <si>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</si>
  <si>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</si>
  <si>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</si>
  <si>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</si>
  <si>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</si>
  <si>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</si>
  <si>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</si>
  <si>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</si>
  <si>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</si>
  <si>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</si>
  <si>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</si>
  <si>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</si>
  <si>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</si>
  <si>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</si>
  <si>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</si>
  <si>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</si>
  <si>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</si>
  <si>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</si>
  <si>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</si>
  <si>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</si>
  <si>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</si>
  <si>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</si>
  <si>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</si>
  <si>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</si>
  <si>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</si>
  <si>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</si>
  <si>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</si>
  <si>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</si>
  <si>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</si>
  <si>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</si>
  <si>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</si>
  <si>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</si>
  <si>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</si>
  <si>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</si>
  <si>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</si>
  <si>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</si>
  <si>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</si>
  <si>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</si>
  <si>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</si>
  <si>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</si>
  <si>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</si>
  <si>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</si>
  <si>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</si>
  <si>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</si>
  <si>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</si>
  <si>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</si>
  <si>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</si>
  <si>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</si>
  <si>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</si>
  <si>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</si>
  <si>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</si>
  <si>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</si>
  <si>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</si>
  <si>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</si>
  <si>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</si>
  <si>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</si>
  <si>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</si>
  <si>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</si>
  <si>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</si>
  <si>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</si>
  <si>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</si>
  <si>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</si>
  <si>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</si>
  <si>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</si>
  <si>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</si>
  <si>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</si>
  <si>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</si>
  <si>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</si>
  <si>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</si>
  <si>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</si>
  <si>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</si>
  <si>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</si>
  <si>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</si>
  <si>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</si>
  <si>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</si>
  <si>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</si>
  <si>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</si>
  <si>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</si>
  <si>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</si>
  <si>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</si>
  <si>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</si>
  <si>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</si>
  <si>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</si>
  <si>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</si>
  <si>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</si>
  <si>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</si>
  <si>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</si>
  <si>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</si>
  <si>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</si>
  <si>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</si>
  <si>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</si>
  <si>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</si>
  <si>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</si>
  <si>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</si>
  <si>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</si>
  <si>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</si>
  <si>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</si>
  <si>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</si>
  <si>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</si>
  <si>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</si>
  <si>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</si>
  <si>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</si>
  <si>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</si>
  <si>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</si>
  <si>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</si>
  <si>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</si>
  <si>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</si>
  <si>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</si>
  <si>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</si>
  <si>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</si>
  <si>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</si>
  <si>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</si>
  <si>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</si>
  <si>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</si>
  <si>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</si>
  <si>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</si>
  <si>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</si>
  <si>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</si>
  <si>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</si>
  <si>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</si>
  <si>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</si>
  <si>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</si>
  <si>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</si>
  <si>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</si>
  <si>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</si>
  <si>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</si>
  <si>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</si>
  <si>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</si>
  <si>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</si>
  <si>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</si>
  <si>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</si>
  <si>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</si>
  <si>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</si>
  <si>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</si>
  <si>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</si>
  <si>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</si>
  <si>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</si>
  <si>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</si>
  <si>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</si>
  <si>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</si>
  <si>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</si>
  <si>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</si>
  <si>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</si>
  <si>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</si>
  <si>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</si>
  <si>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</si>
  <si>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</si>
  <si>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</si>
  <si>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</si>
  <si>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</si>
  <si>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</si>
  <si>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</si>
  <si>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</si>
  <si>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</si>
  <si>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</si>
  <si>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</si>
  <si>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</si>
  <si>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</si>
  <si>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</si>
  <si>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</si>
  <si>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</si>
  <si>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</si>
  <si>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</si>
  <si>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</si>
  <si>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</si>
  <si>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</si>
  <si>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</si>
  <si>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</si>
  <si>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</si>
  <si>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</si>
  <si>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</si>
  <si>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</si>
  <si>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</si>
  <si>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</si>
  <si>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</si>
  <si>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</si>
  <si>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</si>
  <si>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</si>
  <si>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</si>
  <si>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</si>
  <si>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</si>
  <si>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</si>
  <si>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</si>
  <si>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</si>
  <si>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</si>
  <si>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</si>
  <si>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</si>
  <si>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</si>
  <si>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</si>
  <si>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</si>
  <si>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</si>
  <si>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</si>
  <si>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</si>
  <si>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</si>
  <si>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</si>
  <si>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</si>
  <si>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</si>
  <si>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</si>
  <si>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</si>
  <si>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</si>
  <si>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</si>
  <si>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</si>
  <si>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</si>
  <si>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</si>
  <si>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</si>
  <si>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</si>
  <si>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</si>
  <si>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</si>
  <si>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</si>
  <si>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</si>
  <si>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</si>
  <si>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</si>
  <si>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</si>
  <si>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</si>
  <si>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</si>
  <si>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</si>
  <si>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</si>
  <si>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</si>
  <si>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</si>
  <si>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</si>
  <si>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</si>
  <si>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</si>
  <si>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</si>
  <si>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</si>
  <si>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</si>
  <si>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</si>
  <si>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</si>
  <si>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</si>
  <si>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</si>
  <si>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</si>
  <si>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</si>
  <si>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</si>
  <si>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</si>
  <si>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</si>
  <si>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</si>
  <si>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</si>
  <si>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</si>
  <si>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</si>
  <si>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</si>
  <si>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</si>
  <si>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</si>
  <si>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</si>
  <si>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</si>
  <si>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</si>
  <si>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</si>
  <si>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</si>
  <si>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</si>
  <si>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</si>
  <si>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</si>
  <si>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</si>
  <si>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</si>
  <si>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</si>
  <si>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</si>
  <si>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</si>
  <si>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</si>
  <si>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</si>
  <si>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</si>
  <si>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</si>
  <si>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</si>
  <si>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</si>
  <si>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</si>
  <si>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</si>
  <si>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</si>
  <si>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</si>
  <si>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</si>
  <si>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</si>
  <si>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</si>
  <si>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</si>
  <si>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</si>
  <si>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</si>
  <si>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</si>
  <si>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</si>
  <si>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</si>
  <si>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</si>
  <si>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</si>
  <si>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</si>
  <si>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</si>
  <si>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</si>
  <si>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</si>
  <si>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</si>
  <si>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</si>
  <si>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</si>
  <si>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</si>
  <si>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</si>
  <si>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</si>
  <si>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</si>
  <si>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</si>
  <si>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</si>
  <si>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</si>
  <si>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</si>
  <si>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</si>
  <si>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</si>
  <si>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</si>
  <si>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</si>
  <si>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</si>
  <si>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</si>
  <si>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</si>
  <si>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</si>
  <si>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</si>
  <si>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</si>
  <si>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</si>
  <si>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</si>
  <si>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</si>
  <si>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</si>
  <si>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</si>
  <si>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</si>
  <si>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</si>
  <si>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</si>
  <si>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</si>
  <si>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</si>
  <si>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</si>
  <si>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</si>
  <si>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</si>
  <si>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</si>
  <si>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</si>
  <si>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</si>
  <si>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</si>
  <si>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</si>
  <si>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</si>
  <si>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</si>
  <si>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</si>
  <si>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</si>
  <si>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</si>
  <si>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</si>
  <si>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</si>
  <si>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</si>
  <si>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</si>
  <si>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</si>
  <si>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</si>
  <si>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</si>
  <si>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</si>
  <si>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</si>
  <si>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</si>
  <si>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</si>
  <si>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</si>
  <si>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</si>
  <si>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</si>
  <si>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</si>
  <si>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</si>
  <si>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</si>
  <si>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</si>
  <si>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</si>
  <si>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</si>
  <si>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</si>
  <si>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</si>
  <si>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</si>
  <si>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</si>
  <si>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</si>
  <si>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</si>
  <si>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</si>
  <si>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</si>
  <si>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</si>
  <si>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</si>
  <si>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</si>
  <si>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</si>
  <si>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</si>
  <si>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</si>
  <si>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</si>
  <si>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</si>
  <si>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</si>
  <si>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</si>
  <si>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</si>
  <si>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</si>
  <si>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</si>
  <si>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</si>
  <si>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</si>
  <si>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</si>
  <si>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</si>
  <si>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</si>
  <si>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</si>
  <si>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</si>
  <si>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</si>
  <si>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</si>
  <si>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</si>
  <si>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</si>
  <si>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</si>
  <si>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</si>
  <si>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</si>
  <si>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</si>
  <si>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</si>
  <si>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</si>
  <si>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</si>
  <si>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</si>
  <si>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</si>
  <si>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</si>
  <si>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</si>
  <si>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</si>
  <si>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</si>
  <si>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</si>
  <si>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</si>
  <si>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</si>
  <si>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</si>
  <si>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</si>
  <si>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</si>
  <si>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</si>
  <si>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</si>
  <si>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</si>
  <si>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</si>
  <si>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</si>
  <si>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</si>
  <si>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</si>
  <si>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</si>
  <si>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</si>
  <si>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</si>
  <si>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</si>
  <si>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</si>
  <si>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</si>
  <si>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</si>
  <si>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</si>
  <si>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</si>
  <si>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</si>
  <si>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</si>
  <si>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</si>
  <si>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</si>
  <si>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</si>
  <si>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</si>
  <si>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</si>
  <si>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</si>
  <si>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</si>
  <si>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</si>
  <si>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</si>
  <si>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</si>
  <si>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</si>
  <si>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</si>
  <si>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</si>
  <si>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</si>
  <si>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</si>
  <si>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</si>
  <si>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</si>
  <si>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</si>
  <si>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</si>
  <si>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</si>
  <si>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</si>
  <si>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</si>
  <si>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</si>
  <si>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</si>
  <si>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</si>
  <si>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</si>
  <si>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</si>
  <si>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</si>
  <si>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</si>
  <si>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</si>
  <si>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</si>
  <si>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</si>
  <si>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</si>
  <si>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</si>
  <si>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</si>
  <si>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</si>
  <si>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</si>
  <si>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</si>
  <si>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</si>
  <si>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</si>
  <si>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</si>
  <si>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</si>
  <si>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</si>
  <si>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</si>
  <si>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</si>
  <si>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</si>
  <si>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</si>
  <si>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</si>
  <si>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</si>
  <si>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</si>
  <si>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</si>
  <si>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</si>
  <si>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</si>
  <si>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</si>
  <si>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</si>
  <si>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</si>
  <si>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</si>
  <si>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</si>
  <si>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</si>
  <si>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</si>
  <si>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</si>
  <si>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</si>
  <si>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</si>
  <si>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</si>
  <si>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</si>
  <si>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</si>
  <si>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</si>
  <si>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</si>
  <si>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</si>
  <si>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</si>
  <si>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</si>
  <si>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</si>
  <si>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</si>
  <si>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</si>
  <si>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</si>
  <si>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</si>
  <si>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</si>
  <si>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</si>
  <si>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</si>
  <si>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</si>
  <si>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</si>
  <si>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</si>
  <si>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</si>
  <si>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</si>
  <si>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</si>
  <si>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</si>
  <si>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</si>
  <si>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</si>
  <si>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</si>
  <si>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</si>
  <si>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</si>
  <si>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</si>
  <si>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</si>
  <si>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</si>
  <si>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</si>
  <si>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</si>
  <si>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</si>
  <si>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</si>
  <si>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</si>
  <si>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</si>
  <si>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</si>
  <si>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</si>
  <si>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</si>
  <si>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</si>
  <si>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</si>
  <si>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</si>
  <si>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</si>
  <si>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</si>
  <si>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</si>
  <si>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</si>
  <si>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</si>
  <si>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</si>
  <si>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</si>
  <si>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</si>
  <si>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</si>
  <si>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</si>
  <si>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</si>
  <si>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</si>
  <si>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</si>
  <si>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</si>
  <si>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</si>
  <si>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</si>
  <si>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</si>
  <si>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</si>
  <si>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</si>
  <si>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</si>
  <si>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</si>
  <si>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</si>
  <si>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</si>
  <si>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</si>
  <si>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</si>
  <si>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</si>
  <si>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</si>
  <si>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</si>
  <si>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</si>
  <si>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</si>
  <si>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</si>
  <si>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</si>
  <si>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</si>
  <si>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</si>
  <si>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</si>
  <si>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</si>
  <si>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</si>
  <si>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</si>
  <si>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</si>
  <si>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</si>
  <si>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</si>
  <si>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</si>
  <si>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</si>
  <si>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</si>
  <si>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</si>
  <si>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</si>
  <si>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</si>
  <si>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</si>
  <si>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</si>
  <si>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</si>
  <si>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</si>
  <si>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</si>
  <si>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</si>
  <si>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</si>
  <si>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</si>
  <si>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</si>
  <si>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</si>
  <si>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</si>
  <si>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</si>
  <si>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</si>
  <si>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</si>
  <si>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</si>
  <si>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</si>
  <si>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</si>
  <si>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</si>
  <si>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</si>
  <si>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</si>
  <si>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</si>
  <si>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</si>
  <si>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</si>
  <si>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</si>
  <si>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</si>
  <si>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</si>
  <si>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</si>
  <si>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</si>
  <si>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</si>
  <si>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</si>
  <si>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</si>
  <si>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</si>
  <si>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</si>
  <si>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</si>
  <si>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</si>
  <si>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</si>
  <si>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</si>
  <si>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</si>
  <si>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</si>
  <si>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</si>
  <si>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</si>
  <si>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</si>
  <si>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</si>
  <si>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</si>
  <si>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</si>
  <si>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</si>
  <si>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</si>
  <si>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</si>
  <si>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</si>
  <si>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</si>
  <si>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</si>
  <si>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</si>
  <si>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</si>
  <si>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</si>
  <si>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</si>
  <si>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</si>
  <si>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</si>
  <si>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</si>
  <si>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</si>
  <si>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</si>
  <si>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</si>
  <si>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</si>
  <si>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</si>
  <si>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</si>
  <si>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</si>
  <si>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</si>
  <si>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</si>
  <si>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</si>
  <si>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</si>
  <si>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</si>
  <si>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</si>
  <si>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</si>
  <si>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</si>
  <si>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</si>
  <si>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</si>
  <si>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</si>
  <si>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</si>
  <si>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</si>
  <si>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</si>
  <si>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</si>
  <si>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</si>
  <si>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</si>
  <si>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</si>
  <si>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</si>
  <si>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</si>
  <si>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</si>
  <si>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</si>
  <si>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</si>
  <si>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</si>
  <si>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</si>
  <si>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</si>
  <si>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</si>
  <si>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</si>
  <si>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</si>
  <si>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</si>
  <si>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</si>
  <si>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</si>
  <si>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</si>
  <si>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</si>
  <si>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</si>
  <si>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</si>
  <si>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</si>
  <si>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</si>
  <si>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</si>
  <si>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</si>
  <si>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</si>
  <si>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</si>
  <si>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</si>
  <si>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</si>
  <si>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</si>
  <si>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</si>
  <si>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</si>
  <si>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</si>
  <si>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</si>
  <si>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</si>
  <si>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</si>
  <si>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</si>
  <si>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</si>
  <si>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</si>
  <si>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</si>
  <si>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</si>
  <si>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</si>
  <si>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</si>
  <si>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</si>
  <si>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</si>
  <si>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</si>
  <si>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</si>
  <si>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</si>
  <si>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</si>
  <si>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</si>
  <si>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</si>
  <si>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</si>
  <si>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</si>
  <si>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</si>
  <si>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</si>
  <si>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</si>
  <si>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</si>
  <si>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</si>
  <si>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</si>
  <si>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</si>
  <si>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</si>
  <si>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</si>
  <si>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</si>
  <si>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</si>
  <si>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</si>
  <si>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</si>
  <si>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</si>
  <si>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</si>
  <si>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</si>
  <si>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</si>
  <si>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</si>
  <si>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</si>
  <si>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</si>
  <si>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</si>
  <si>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</si>
  <si>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</si>
  <si>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</si>
  <si>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</si>
  <si>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</si>
  <si>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</si>
  <si>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</si>
  <si>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</si>
  <si>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</si>
  <si>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</si>
  <si>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</si>
  <si>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</si>
  <si>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</si>
  <si>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</si>
  <si>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</si>
  <si>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</si>
  <si>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</si>
  <si>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</si>
  <si>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</si>
  <si>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</si>
  <si>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</si>
  <si>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</si>
  <si>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</si>
  <si>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</si>
  <si>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</si>
  <si>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</si>
  <si>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</si>
  <si>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</si>
  <si>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</si>
  <si>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</si>
  <si>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</si>
  <si>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</si>
  <si>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</si>
  <si>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</si>
  <si>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</si>
  <si>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</si>
  <si>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</si>
  <si>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</si>
  <si>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</si>
  <si>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</si>
  <si>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</si>
  <si>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</si>
  <si>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</si>
  <si>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</si>
  <si>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</si>
  <si>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</si>
  <si>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</si>
  <si>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</si>
  <si>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</si>
  <si>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</si>
  <si>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</si>
  <si>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</si>
  <si>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</si>
  <si>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</si>
  <si>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</si>
  <si>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</si>
  <si>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</si>
  <si>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</si>
  <si>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</si>
  <si>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</si>
  <si>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</si>
  <si>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</si>
  <si>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</si>
  <si>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</si>
  <si>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</si>
  <si>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</si>
  <si>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</si>
  <si>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</si>
  <si>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</si>
  <si>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</si>
  <si>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</si>
  <si>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</si>
  <si>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</si>
  <si>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</si>
  <si>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</si>
  <si>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</si>
  <si>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</si>
  <si>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</si>
  <si>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</si>
  <si>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</si>
  <si>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</si>
  <si>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</si>
  <si>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</si>
  <si>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</si>
  <si>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</si>
  <si>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</si>
  <si>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</si>
  <si>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</si>
  <si>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</si>
  <si>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</si>
  <si>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</si>
  <si>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</si>
  <si>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</si>
  <si>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</si>
  <si>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</si>
  <si>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</si>
  <si>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</si>
  <si>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</si>
  <si>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</si>
  <si>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</si>
  <si>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</si>
  <si>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</si>
  <si>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</si>
  <si>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</si>
  <si>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</si>
  <si>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</si>
  <si>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</si>
  <si>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</si>
  <si>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</si>
  <si>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</si>
  <si>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</si>
  <si>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</si>
  <si>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</si>
  <si>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</si>
  <si>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</si>
  <si>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</si>
  <si>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</si>
  <si>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</si>
  <si>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</si>
  <si>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</si>
  <si>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</si>
  <si>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</si>
  <si>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</si>
  <si>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</si>
  <si>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</si>
  <si>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</si>
  <si>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</si>
  <si>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</si>
  <si>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</si>
  <si>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</si>
  <si>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</si>
  <si>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</si>
  <si>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</si>
  <si>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</si>
  <si>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</si>
  <si>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</si>
  <si>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</si>
  <si>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</si>
  <si>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</si>
  <si>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</si>
  <si>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</si>
  <si>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</si>
  <si>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</si>
  <si>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</si>
  <si>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</si>
  <si>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</si>
  <si>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</si>
  <si>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</si>
  <si>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</si>
  <si>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</si>
  <si>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</si>
  <si>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</si>
  <si>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</si>
  <si>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</si>
  <si>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</si>
  <si>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</si>
  <si>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</si>
  <si>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</si>
  <si>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</si>
  <si>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</si>
  <si>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</si>
  <si>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</si>
  <si>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</si>
  <si>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</si>
  <si>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</si>
  <si>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</si>
  <si>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</si>
  <si>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</si>
  <si>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</si>
  <si>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</si>
  <si>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</si>
  <si>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</si>
  <si>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</si>
  <si>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</si>
  <si>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</si>
  <si>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</si>
  <si>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</si>
  <si>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</si>
  <si>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</si>
  <si>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</si>
  <si>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</si>
  <si>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</si>
  <si>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</si>
  <si>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</si>
  <si>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</si>
  <si>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</si>
  <si>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</si>
  <si>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</si>
  <si>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</si>
  <si>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</si>
  <si>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</si>
  <si>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</si>
  <si>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</si>
  <si>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</si>
  <si>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</si>
  <si>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</si>
  <si>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</si>
  <si>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</si>
  <si>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</si>
  <si>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</si>
  <si>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</si>
  <si>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</si>
  <si>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</si>
  <si>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</si>
  <si>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</si>
  <si>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</si>
  <si>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</si>
  <si>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</si>
  <si>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</si>
  <si>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</si>
  <si>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</si>
  <si>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</si>
  <si>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</si>
  <si>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</si>
  <si>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</si>
  <si>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</si>
  <si>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</si>
  <si>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</si>
  <si>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</si>
  <si>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</si>
  <si>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</si>
  <si>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</si>
  <si>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</si>
  <si>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</si>
  <si>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</si>
  <si>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</si>
  <si>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</si>
  <si>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</si>
  <si>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</si>
  <si>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</si>
  <si>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</si>
  <si>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</si>
  <si>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</si>
  <si>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</si>
  <si>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</si>
  <si>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</si>
  <si>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</si>
  <si>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</si>
  <si>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</si>
  <si>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</si>
  <si>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</si>
  <si>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</si>
  <si>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</si>
  <si>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</si>
  <si>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</si>
  <si>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</si>
  <si>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</si>
  <si>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</si>
  <si>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</si>
  <si>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</si>
  <si>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</si>
  <si>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</si>
  <si>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</si>
  <si>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</si>
  <si>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</si>
  <si>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</si>
  <si>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</si>
  <si>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</si>
  <si>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</si>
  <si>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</si>
  <si>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</si>
  <si>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</si>
  <si>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</si>
  <si>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</si>
  <si>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</si>
  <si>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</si>
  <si>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</si>
  <si>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</si>
  <si>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</si>
  <si>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</si>
  <si>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</si>
  <si>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</si>
  <si>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</si>
  <si>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</si>
  <si>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</si>
  <si>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</si>
  <si>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</si>
  <si>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</si>
  <si>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</si>
  <si>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</si>
  <si>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</si>
  <si>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</si>
  <si>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</si>
  <si>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</si>
  <si>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</si>
  <si>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</si>
  <si>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</si>
  <si>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</si>
  <si>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</si>
  <si>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</si>
  <si>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</si>
  <si>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</si>
  <si>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</si>
  <si>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</si>
  <si>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</si>
  <si>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</si>
  <si>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</si>
  <si>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</si>
  <si>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</si>
  <si>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</si>
  <si>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</si>
  <si>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</si>
  <si>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</si>
  <si>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</si>
  <si>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</si>
  <si>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</si>
  <si>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</si>
  <si>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</si>
  <si>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</si>
  <si>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</si>
  <si>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</si>
  <si>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</si>
  <si>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</si>
  <si>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</si>
  <si>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</si>
  <si>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</si>
  <si>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</si>
  <si>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</si>
  <si>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</si>
  <si>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</si>
  <si>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</si>
  <si>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</si>
  <si>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</si>
  <si>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</si>
  <si>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</si>
  <si>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</si>
  <si>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</si>
  <si>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</si>
  <si>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</si>
  <si>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</si>
  <si>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</si>
  <si>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</si>
  <si>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</si>
  <si>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</si>
  <si>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</si>
  <si>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</si>
  <si>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</si>
  <si>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</si>
  <si>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</si>
  <si>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</si>
  <si>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</si>
  <si>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</si>
  <si>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</si>
  <si>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</si>
  <si>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</si>
  <si>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</si>
  <si>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</si>
  <si>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</si>
  <si>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</si>
  <si>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</si>
  <si>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</si>
  <si>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</si>
  <si>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</si>
  <si>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</si>
  <si>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</si>
  <si>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</si>
  <si>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</si>
  <si>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</si>
  <si>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</si>
  <si>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</si>
  <si>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</si>
  <si>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</si>
  <si>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</si>
  <si>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</si>
  <si>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</si>
  <si>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</si>
  <si>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</si>
  <si>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</si>
  <si>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</si>
  <si>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</si>
  <si>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</si>
  <si>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</si>
  <si>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</si>
  <si>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</si>
  <si>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</si>
  <si>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</si>
  <si>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</si>
  <si>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</si>
  <si>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</si>
  <si>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</si>
  <si>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</si>
  <si>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</si>
  <si>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</si>
  <si>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</si>
  <si>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</si>
  <si>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</si>
  <si>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</si>
  <si>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</si>
  <si>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</si>
  <si>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</si>
  <si>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</si>
  <si>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</si>
  <si>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</si>
  <si>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</si>
  <si>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</si>
  <si>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</si>
  <si>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</si>
  <si>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</si>
  <si>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</si>
  <si>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</si>
  <si>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</si>
  <si>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</si>
  <si>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</si>
  <si>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</si>
  <si>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</si>
  <si>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</si>
  <si>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</si>
  <si>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</si>
  <si>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</si>
  <si>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</si>
  <si>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</si>
  <si>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</si>
  <si>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</si>
  <si>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</si>
  <si>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</si>
  <si>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</si>
  <si>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</si>
  <si>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</si>
  <si>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</si>
  <si>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</si>
  <si>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</si>
  <si>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</si>
  <si>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</si>
  <si>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</si>
  <si>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</si>
  <si>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</si>
  <si>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</si>
  <si>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</si>
  <si>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</si>
  <si>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</si>
  <si>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</si>
  <si>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</si>
  <si>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</si>
  <si>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</si>
  <si>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</si>
  <si>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</si>
  <si>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</si>
  <si>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</si>
  <si>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</si>
  <si>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</si>
  <si>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</si>
  <si>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</si>
  <si>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</si>
  <si>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</si>
  <si>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</si>
  <si>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</si>
  <si>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</si>
  <si>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</si>
  <si>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</si>
  <si>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</si>
  <si>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</si>
  <si>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</si>
  <si>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</si>
  <si>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</si>
  <si>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</si>
  <si>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</si>
  <si>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</si>
  <si>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</si>
  <si>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</si>
  <si>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</si>
  <si>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</si>
  <si>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</si>
  <si>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</si>
  <si>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</si>
  <si>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</si>
  <si>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</si>
  <si>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</si>
  <si>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</si>
  <si>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</si>
  <si>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</si>
  <si>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</si>
  <si>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</si>
  <si>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</si>
  <si>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</si>
  <si>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</si>
  <si>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</si>
  <si>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</si>
  <si>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</si>
  <si>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</si>
  <si>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</si>
  <si>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</si>
  <si>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</si>
  <si>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</si>
  <si>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</si>
  <si>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</si>
  <si>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</si>
  <si>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</si>
  <si>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</si>
  <si>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</si>
  <si>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</si>
  <si>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</si>
  <si>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</si>
  <si>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</si>
  <si>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</si>
  <si>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</si>
  <si>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</si>
  <si>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</si>
  <si>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</si>
  <si>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</si>
  <si>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</si>
  <si>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</si>
  <si>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</si>
  <si>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</si>
  <si>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</si>
  <si>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</si>
  <si>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</si>
  <si>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</si>
  <si>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</si>
  <si>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</si>
  <si>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</si>
  <si>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</si>
  <si>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</si>
  <si>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</si>
  <si>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</si>
  <si>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</si>
  <si>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</si>
  <si>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</si>
  <si>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</si>
  <si>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</si>
  <si>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</si>
  <si>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</si>
  <si>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</si>
  <si>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</si>
  <si>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</si>
  <si>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</si>
  <si>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</si>
  <si>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</si>
  <si>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</si>
  <si>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</si>
  <si>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</si>
  <si>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</si>
  <si>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</si>
  <si>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</si>
  <si>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</si>
  <si>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</si>
  <si>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</si>
  <si>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</si>
  <si>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</si>
  <si>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</si>
  <si>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</si>
  <si>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</si>
  <si>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</si>
  <si>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</si>
  <si>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</si>
  <si>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</si>
  <si>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</si>
  <si>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</si>
  <si>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</si>
  <si>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</si>
  <si>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</si>
  <si>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</si>
  <si>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</si>
  <si>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</si>
  <si>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</si>
  <si>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</si>
  <si>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</si>
  <si>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</si>
  <si>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</si>
  <si>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</si>
  <si>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</si>
  <si>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</si>
  <si>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</si>
  <si>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</si>
  <si>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</si>
  <si>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</si>
  <si>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</si>
  <si>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</si>
  <si>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</si>
  <si>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</si>
  <si>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</si>
  <si>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</si>
  <si>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</si>
  <si>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</si>
  <si>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</si>
  <si>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</si>
  <si>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</si>
  <si>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</si>
  <si>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</si>
  <si>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</si>
  <si>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</si>
  <si>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</si>
  <si>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</si>
  <si>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</si>
  <si>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</si>
  <si>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</si>
  <si>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</si>
  <si>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</si>
  <si>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</si>
  <si>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</si>
  <si>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</si>
  <si>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</si>
  <si>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</si>
  <si>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</si>
  <si>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</si>
  <si>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</si>
  <si>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</si>
  <si>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</si>
  <si>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</si>
  <si>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</si>
  <si>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</si>
  <si>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</si>
  <si>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</si>
  <si>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</si>
  <si>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</si>
  <si>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</si>
  <si>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</si>
  <si>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</si>
  <si>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</si>
  <si>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</si>
  <si>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</si>
  <si>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</si>
  <si>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</si>
  <si>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</si>
  <si>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</si>
  <si>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</si>
  <si>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</si>
  <si>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</si>
  <si>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</si>
  <si>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</si>
  <si>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</si>
  <si>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</si>
  <si>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</si>
  <si>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</si>
  <si>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</si>
  <si>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</si>
  <si>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</si>
  <si>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</si>
  <si>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</si>
  <si>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</si>
  <si>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</si>
  <si>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</si>
  <si>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</si>
  <si>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</si>
  <si>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</si>
  <si>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</si>
  <si>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</si>
  <si>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</si>
  <si>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</si>
  <si>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</si>
  <si>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</si>
  <si>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</si>
  <si>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</si>
  <si>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</si>
  <si>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</si>
  <si>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</si>
  <si>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</si>
  <si>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</si>
  <si>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</si>
  <si>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</si>
  <si>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</si>
  <si>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</si>
  <si>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</si>
  <si>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</si>
  <si>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</si>
  <si>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</si>
  <si>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</si>
  <si>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</si>
  <si>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</si>
  <si>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</si>
  <si>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</si>
  <si>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</si>
  <si>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</si>
  <si>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</si>
  <si>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</si>
  <si>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</si>
  <si>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</si>
  <si>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</si>
  <si>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</si>
  <si>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</si>
  <si>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</si>
  <si>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</si>
  <si>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</si>
  <si>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</si>
  <si>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</si>
  <si>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</si>
  <si>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</si>
  <si>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</si>
  <si>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</si>
  <si>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</si>
  <si>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</si>
  <si>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</si>
  <si>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</si>
  <si>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</si>
  <si>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</si>
  <si>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</si>
  <si>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</si>
  <si>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</si>
  <si>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</si>
  <si>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</si>
  <si>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</si>
  <si>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</si>
  <si>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</si>
  <si>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</si>
  <si>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</si>
  <si>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</si>
  <si>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</si>
  <si>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</si>
  <si>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</si>
  <si>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</si>
  <si>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</si>
  <si>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</si>
  <si>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</si>
  <si>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</si>
  <si>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</si>
  <si>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</si>
  <si>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</si>
  <si>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</si>
  <si>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</si>
  <si>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</si>
  <si>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</si>
  <si>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</si>
  <si>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</si>
  <si>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</si>
  <si>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</si>
  <si>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</si>
  <si>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</si>
  <si>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</si>
  <si>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</si>
  <si>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</si>
  <si>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</si>
  <si>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</si>
  <si>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</si>
  <si>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</si>
  <si>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</si>
  <si>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</si>
  <si>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</si>
  <si>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</si>
  <si>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</si>
  <si>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</si>
  <si>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</si>
  <si>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</si>
  <si>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</si>
  <si>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</si>
  <si>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</si>
  <si>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</si>
  <si>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</si>
  <si>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</si>
  <si>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</si>
  <si>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</si>
  <si>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</si>
  <si>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</si>
  <si>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</si>
  <si>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</si>
  <si>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</si>
  <si>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</si>
  <si>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</si>
  <si>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</si>
  <si>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</si>
  <si>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</si>
  <si>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</si>
  <si>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</si>
  <si>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</si>
  <si>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</si>
  <si>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</si>
  <si>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</si>
  <si>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</si>
  <si>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</si>
  <si>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</si>
  <si>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</si>
  <si>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</si>
  <si>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</si>
  <si>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</si>
  <si>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</si>
  <si>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</si>
  <si>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</si>
  <si>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</si>
  <si>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</si>
  <si>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</si>
  <si>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</si>
  <si>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</si>
  <si>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</si>
  <si>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</si>
  <si>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</si>
  <si>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</si>
  <si>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</si>
  <si>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</si>
  <si>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</si>
  <si>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</si>
  <si>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</si>
  <si>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</si>
  <si>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</si>
  <si>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</si>
  <si>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</si>
  <si>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</si>
  <si>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</si>
  <si>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</si>
  <si>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</si>
  <si>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</si>
  <si>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</si>
  <si>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</si>
  <si>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</si>
  <si>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</si>
  <si>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</si>
  <si>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</si>
  <si>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</si>
  <si>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</si>
  <si>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</si>
  <si>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</si>
  <si>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</si>
  <si>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</si>
  <si>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</si>
  <si>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</si>
  <si>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</si>
  <si>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</si>
  <si>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</si>
  <si>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</si>
  <si>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</si>
  <si>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</si>
  <si>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</si>
  <si>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</si>
  <si>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</si>
  <si>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</si>
  <si>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</si>
  <si>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</si>
  <si>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</si>
  <si>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</si>
  <si>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</si>
  <si>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</si>
  <si>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</si>
  <si>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</si>
  <si>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</si>
  <si>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</si>
  <si>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</si>
  <si>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</si>
  <si>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</si>
  <si>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</si>
  <si>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</si>
  <si>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</si>
  <si>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</si>
  <si>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</si>
  <si>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</si>
  <si>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</si>
  <si>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</si>
  <si>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</si>
  <si>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</si>
  <si>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</si>
  <si>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</si>
  <si>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</si>
  <si>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</si>
  <si>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</si>
  <si>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</si>
  <si>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</si>
  <si>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</si>
  <si>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</si>
  <si>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</si>
  <si>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</si>
  <si>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</si>
  <si>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</si>
  <si>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</si>
  <si>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</si>
  <si>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</si>
  <si>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</si>
  <si>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</si>
  <si>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</si>
  <si>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</si>
  <si>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</si>
  <si>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</si>
  <si>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</si>
  <si>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</si>
  <si>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</si>
  <si>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</si>
  <si>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</si>
  <si>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</si>
  <si>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</si>
  <si>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</si>
  <si>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</si>
  <si>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</si>
  <si>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</si>
  <si>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</si>
  <si>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</si>
  <si>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</si>
  <si>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</si>
  <si>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</si>
  <si>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</si>
  <si>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</si>
  <si>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</si>
  <si>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</si>
  <si>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</si>
  <si>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</si>
  <si>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</si>
  <si>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</si>
  <si>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</si>
  <si>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</si>
  <si>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</si>
  <si>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</si>
  <si>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</si>
  <si>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</si>
  <si>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</si>
  <si>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</si>
  <si>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</si>
  <si>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</si>
  <si>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</si>
  <si>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</si>
  <si>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</si>
  <si>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</si>
  <si>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</si>
  <si>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</si>
  <si>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</si>
  <si>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</si>
  <si>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</si>
  <si>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</si>
  <si>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</si>
  <si>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</si>
  <si>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</si>
  <si>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</si>
  <si>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</si>
  <si>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</si>
  <si>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</si>
  <si>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</si>
  <si>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</si>
  <si>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</si>
  <si>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</si>
  <si>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</si>
  <si>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</si>
  <si>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</si>
  <si>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</si>
  <si>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</si>
  <si>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</si>
  <si>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</si>
  <si>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</si>
  <si>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</si>
  <si>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</si>
  <si>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</si>
  <si>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</si>
  <si>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</si>
  <si>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</si>
  <si>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</si>
  <si>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</si>
  <si>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</si>
  <si>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</si>
  <si>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</si>
  <si>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</si>
  <si>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</si>
  <si>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</si>
  <si>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</si>
  <si>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</si>
  <si>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</si>
  <si>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</si>
  <si>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</si>
  <si>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</si>
  <si>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</si>
  <si>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</si>
  <si>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</si>
  <si>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</si>
  <si>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</si>
  <si>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</si>
  <si>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</si>
  <si>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</si>
  <si>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</si>
  <si>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</si>
  <si>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</si>
  <si>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</si>
  <si>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</si>
  <si>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</si>
  <si>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</si>
  <si>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</si>
  <si>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</si>
  <si>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</si>
  <si>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</si>
  <si>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</si>
  <si>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</si>
  <si>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</si>
  <si>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</si>
  <si>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</si>
  <si>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</si>
  <si>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</si>
  <si>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</si>
  <si>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</si>
  <si>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</si>
  <si>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</si>
  <si>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</si>
  <si>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</si>
  <si>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</si>
  <si>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</si>
  <si>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</si>
  <si>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</si>
  <si>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</si>
  <si>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</si>
  <si>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</si>
  <si>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</si>
  <si>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</si>
  <si>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</si>
  <si>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</si>
  <si>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</si>
  <si>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</si>
  <si>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</si>
  <si>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</si>
  <si>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</si>
  <si>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</si>
  <si>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</si>
  <si>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</si>
  <si>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</si>
  <si>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</si>
  <si>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</si>
  <si>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</si>
  <si>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</si>
  <si>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</si>
  <si>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</si>
  <si>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</si>
  <si>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</si>
  <si>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</si>
  <si>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</si>
  <si>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</si>
  <si>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</si>
  <si>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</si>
  <si>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</si>
  <si>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</si>
  <si>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</si>
  <si>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</si>
  <si>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</si>
  <si>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</si>
  <si>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</si>
  <si>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</si>
  <si>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</si>
  <si>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</si>
  <si>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</si>
  <si>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</si>
  <si>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</si>
  <si>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</si>
  <si>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</si>
  <si>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</si>
  <si>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</si>
  <si>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</si>
  <si>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</si>
  <si>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</si>
  <si>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</si>
  <si>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</si>
  <si>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</si>
  <si>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</si>
  <si>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</si>
  <si>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</si>
  <si>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</si>
  <si>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</si>
  <si>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</si>
  <si>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</si>
  <si>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</si>
  <si>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</si>
  <si>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</si>
  <si>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</si>
  <si>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</si>
  <si>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</si>
  <si>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</si>
  <si>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</si>
  <si>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</si>
  <si>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</si>
  <si>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</si>
  <si>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</si>
  <si>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</si>
  <si>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</si>
  <si>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</si>
  <si>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</si>
  <si>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</si>
  <si>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</si>
  <si>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</si>
  <si>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</si>
  <si>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</si>
  <si>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</si>
  <si>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</si>
  <si>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</si>
  <si>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</si>
  <si>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</si>
  <si>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</si>
  <si>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</si>
  <si>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</si>
  <si>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</si>
  <si>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</si>
  <si>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</si>
  <si>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</si>
  <si>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</si>
  <si>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</si>
  <si>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</si>
  <si>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</si>
  <si>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</si>
  <si>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</si>
  <si>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</si>
  <si>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</si>
  <si>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</si>
  <si>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</si>
  <si>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</si>
  <si>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</si>
  <si>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</si>
  <si>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</si>
  <si>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</si>
  <si>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</si>
  <si>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</si>
  <si>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</si>
  <si>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</si>
  <si>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</si>
  <si>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</si>
  <si>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</si>
  <si>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</si>
  <si>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</si>
  <si>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</si>
  <si>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</si>
  <si>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</si>
  <si>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</si>
  <si>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</si>
  <si>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</si>
  <si>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</si>
  <si>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</si>
  <si>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</si>
  <si>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</si>
  <si>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</si>
  <si>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</si>
  <si>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</si>
  <si>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</si>
  <si>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</si>
  <si>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</si>
  <si>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</si>
  <si>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</si>
  <si>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</si>
  <si>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</si>
  <si>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</si>
  <si>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</si>
  <si>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</si>
  <si>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</si>
  <si>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</si>
  <si>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</si>
  <si>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</si>
  <si>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</si>
  <si>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</si>
  <si>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</si>
  <si>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</si>
  <si>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</si>
  <si>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</si>
  <si>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</si>
  <si>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</si>
  <si>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</si>
  <si>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</si>
  <si>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</si>
  <si>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</si>
  <si>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</si>
  <si>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</si>
  <si>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</si>
  <si>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</si>
  <si>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</si>
  <si>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</si>
  <si>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</si>
  <si>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</si>
  <si>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</si>
  <si>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</si>
  <si>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</si>
  <si>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</si>
  <si>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</si>
  <si>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</si>
  <si>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</si>
  <si>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</si>
  <si>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</si>
  <si>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</si>
  <si>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</si>
  <si>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</si>
  <si>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</si>
  <si>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</si>
  <si>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</si>
  <si>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</si>
  <si>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</si>
  <si>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</si>
  <si>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</si>
  <si>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</si>
  <si>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</si>
  <si>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</si>
  <si>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</si>
  <si>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</si>
  <si>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</si>
  <si>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</si>
  <si>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</si>
  <si>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</si>
  <si>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</si>
  <si>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</si>
  <si>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</si>
  <si>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</si>
  <si>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</si>
  <si>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</si>
  <si>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</si>
  <si>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</si>
  <si>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</si>
  <si>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</si>
  <si>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</si>
  <si>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</si>
  <si>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</si>
  <si>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</si>
  <si>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</si>
  <si>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</si>
  <si>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</si>
  <si>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</si>
  <si>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</si>
  <si>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</si>
  <si>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</si>
  <si>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</si>
  <si>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</si>
  <si>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</si>
  <si>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</si>
  <si>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</si>
  <si>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</si>
  <si>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</si>
  <si>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</si>
  <si>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</si>
  <si>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</si>
  <si>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</si>
  <si>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</si>
  <si>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</si>
  <si>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</si>
  <si>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</si>
  <si>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</si>
  <si>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</si>
  <si>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</si>
  <si>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</si>
  <si>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</si>
  <si>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</si>
  <si>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</si>
  <si>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</si>
  <si>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</si>
  <si>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</si>
  <si>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</si>
  <si>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</si>
  <si>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</si>
  <si>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</si>
  <si>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</si>
  <si>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</si>
  <si>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</si>
  <si>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</si>
  <si>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</si>
  <si>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</si>
  <si>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</si>
  <si>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</si>
  <si>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</si>
  <si>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</si>
  <si>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</si>
  <si>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</si>
  <si>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</si>
  <si>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</si>
  <si>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</si>
  <si>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</si>
  <si>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</si>
  <si>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</si>
  <si>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</si>
  <si>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</si>
  <si>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</si>
  <si>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</si>
  <si>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</si>
  <si>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</si>
  <si>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</si>
  <si>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</si>
  <si>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</si>
  <si>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</si>
  <si>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</si>
  <si>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</si>
  <si>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</si>
  <si>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</si>
  <si>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</si>
  <si>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</si>
  <si>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</si>
  <si>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</si>
  <si>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</si>
  <si>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</si>
  <si>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</si>
  <si>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</si>
  <si>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</si>
  <si>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</si>
  <si>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</si>
  <si>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</si>
  <si>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</si>
  <si>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</si>
  <si>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</si>
  <si>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</si>
  <si>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</si>
  <si>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</si>
  <si>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</si>
  <si>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</si>
  <si>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</si>
  <si>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</si>
  <si>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</si>
  <si>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</si>
  <si>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</si>
  <si>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</si>
  <si>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</si>
  <si>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</si>
  <si>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</si>
  <si>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</si>
  <si>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</si>
  <si>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</si>
  <si>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</si>
  <si>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</si>
  <si>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</si>
  <si>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</si>
  <si>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</si>
  <si>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</si>
  <si>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</si>
  <si>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</si>
  <si>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</si>
  <si>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</si>
  <si>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</si>
  <si>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</si>
  <si>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</si>
  <si>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</si>
  <si>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</si>
  <si>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</si>
  <si>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</si>
  <si>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</si>
  <si>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</si>
  <si>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</si>
  <si>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</si>
  <si>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</si>
  <si>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</si>
  <si>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</si>
  <si>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</si>
  <si>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</si>
  <si>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</si>
  <si>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</si>
  <si>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</si>
  <si>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</si>
  <si>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</si>
  <si>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</si>
  <si>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</si>
  <si>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</si>
  <si>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</si>
  <si>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</si>
  <si>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</si>
  <si>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</si>
  <si>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</si>
  <si>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</si>
  <si>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</si>
  <si>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</si>
  <si>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</si>
  <si>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</si>
  <si>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</si>
  <si>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</si>
  <si>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</si>
  <si>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</si>
  <si>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</si>
  <si>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</si>
  <si>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</si>
  <si>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</si>
  <si>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</si>
  <si>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</si>
  <si>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</si>
  <si>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</si>
  <si>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</si>
  <si>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</si>
  <si>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</si>
  <si>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</si>
  <si>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</si>
  <si>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</si>
  <si>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</si>
  <si>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</si>
  <si>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</si>
  <si>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</si>
  <si>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</si>
  <si>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</si>
  <si>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</si>
  <si>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</si>
  <si>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</si>
  <si>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</si>
  <si>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</si>
  <si>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</si>
  <si>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</si>
  <si>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</si>
  <si>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</si>
  <si>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</si>
  <si>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</si>
  <si>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</si>
  <si>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</si>
  <si>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</si>
  <si>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</si>
  <si>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</si>
  <si>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</si>
  <si>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</si>
  <si>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</si>
  <si>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</si>
  <si>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</si>
  <si>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</si>
  <si>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</si>
  <si>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</si>
  <si>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</si>
  <si>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</si>
  <si>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</si>
  <si>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</si>
  <si>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</si>
  <si>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</si>
  <si>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</si>
  <si>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</si>
  <si>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</si>
  <si>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</si>
  <si>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</si>
  <si>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</si>
  <si>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</si>
  <si>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</si>
  <si>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</si>
  <si>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</si>
  <si>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</si>
  <si>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</si>
  <si>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</si>
  <si>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</si>
  <si>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</si>
  <si>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</si>
  <si>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</si>
  <si>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</si>
  <si>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</si>
  <si>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</si>
  <si>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</si>
  <si>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</si>
  <si>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</si>
  <si>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</si>
  <si>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</si>
  <si>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</si>
  <si>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</si>
  <si>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</si>
  <si>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</si>
  <si>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</si>
  <si>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</si>
  <si>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</si>
  <si>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</si>
  <si>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</si>
  <si>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</si>
  <si>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</si>
  <si>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</si>
  <si>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</si>
  <si>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</si>
  <si>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</si>
  <si>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</si>
  <si>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</si>
  <si>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</si>
  <si>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</si>
  <si>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</si>
  <si>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</si>
  <si>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</si>
  <si>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</si>
  <si>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</si>
  <si>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</si>
  <si>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</si>
  <si>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</si>
  <si>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</si>
  <si>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</si>
  <si>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</si>
  <si>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</si>
  <si>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</si>
  <si>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</si>
  <si>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</si>
  <si>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</si>
  <si>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</si>
  <si>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</si>
  <si>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</si>
  <si>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</si>
  <si>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</si>
  <si>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</si>
  <si>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</si>
  <si>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</si>
  <si>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</si>
  <si>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</si>
  <si>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</si>
  <si>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</si>
  <si>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</si>
  <si>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</si>
  <si>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</si>
  <si>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</si>
  <si>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</si>
  <si>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</si>
  <si>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</si>
  <si>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</si>
  <si>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</si>
  <si>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</si>
  <si>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</si>
  <si>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</si>
  <si>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</si>
  <si>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</si>
  <si>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</si>
  <si>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</si>
  <si>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</si>
  <si>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</si>
  <si>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</si>
  <si>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</si>
  <si>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</si>
  <si>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</si>
  <si>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</si>
  <si>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</si>
  <si>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</si>
  <si>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</si>
  <si>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</si>
  <si>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</si>
  <si>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</si>
  <si>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</si>
  <si>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</si>
  <si>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</si>
  <si>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</si>
  <si>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</si>
  <si>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</si>
  <si>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</si>
  <si>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</si>
  <si>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</si>
  <si>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</si>
  <si>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</si>
  <si>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</si>
  <si>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</si>
  <si>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</si>
  <si>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</si>
  <si>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</si>
  <si>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</si>
  <si>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</si>
  <si>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</si>
  <si>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</si>
  <si>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</si>
  <si>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</si>
  <si>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</si>
  <si>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</si>
  <si>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</si>
  <si>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</si>
  <si>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</si>
  <si>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</si>
  <si>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</si>
  <si>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</si>
  <si>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</si>
  <si>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</si>
  <si>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</si>
  <si>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</si>
  <si>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</si>
  <si>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</si>
  <si>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</si>
  <si>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</si>
  <si>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</si>
  <si>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</si>
  <si>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</si>
  <si>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</si>
  <si>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</si>
  <si>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</si>
  <si>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</si>
  <si>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</si>
  <si>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</si>
  <si>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</si>
  <si>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</si>
  <si>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</si>
  <si>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</si>
  <si>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</si>
  <si>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</si>
  <si>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</si>
  <si>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</si>
  <si>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</si>
  <si>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</si>
  <si>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</si>
  <si>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</si>
  <si>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</si>
  <si>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</si>
  <si>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</si>
  <si>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</si>
  <si>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</si>
  <si>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</si>
  <si>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</si>
  <si>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</si>
  <si>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</si>
  <si>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</si>
  <si>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</si>
  <si>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</si>
  <si>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</si>
  <si>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</si>
  <si>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</si>
  <si>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</si>
  <si>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</si>
  <si>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</si>
  <si>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</si>
  <si>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</si>
  <si>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</si>
  <si>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</si>
  <si>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</si>
  <si>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</si>
  <si>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</si>
  <si>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</si>
  <si>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</si>
  <si>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</si>
  <si>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</si>
  <si>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</si>
  <si>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</si>
  <si>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</si>
  <si>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</si>
  <si>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</si>
  <si>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</si>
  <si>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</si>
  <si>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</si>
  <si>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</si>
  <si>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</si>
  <si>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</si>
  <si>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</si>
  <si>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</si>
  <si>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</si>
  <si>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</si>
  <si>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</si>
  <si>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</si>
  <si>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</si>
  <si>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</si>
  <si>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</si>
  <si>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</si>
  <si>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</si>
  <si>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</si>
  <si>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</si>
  <si>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</si>
  <si>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</si>
  <si>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</si>
  <si>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</si>
  <si>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</si>
  <si>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</si>
  <si>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</si>
  <si>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</si>
  <si>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</si>
  <si>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</si>
  <si>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</si>
  <si>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</si>
  <si>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</si>
  <si>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</si>
  <si>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</si>
  <si>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</si>
  <si>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</si>
  <si>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</si>
  <si>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</si>
  <si>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</si>
  <si>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</si>
  <si>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</si>
  <si>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</si>
  <si>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</si>
  <si>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</si>
  <si>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</si>
  <si>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</si>
  <si>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</si>
  <si>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</si>
  <si>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</si>
  <si>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</si>
  <si>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</si>
  <si>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</si>
  <si>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</si>
  <si>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</si>
  <si>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</si>
  <si>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</si>
  <si>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</si>
  <si>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</si>
  <si>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</si>
  <si>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</si>
  <si>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</si>
  <si>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</si>
  <si>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</si>
  <si>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</si>
  <si>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</si>
  <si>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</si>
  <si>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</si>
  <si>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</si>
  <si>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</si>
  <si>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</si>
  <si>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</si>
  <si>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</si>
  <si>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</si>
  <si>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</si>
  <si>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</si>
  <si>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</si>
  <si>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</si>
  <si>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</si>
  <si>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</si>
  <si>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</si>
  <si>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</si>
  <si>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</si>
  <si>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</si>
  <si>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</si>
  <si>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</si>
  <si>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</si>
  <si>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</si>
  <si>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</si>
  <si>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</si>
  <si>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</si>
  <si>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</si>
  <si>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</si>
  <si>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</si>
  <si>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</si>
  <si>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</si>
  <si>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</si>
  <si>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</si>
  <si>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</si>
  <si>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</si>
  <si>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</si>
  <si>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</si>
  <si>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</si>
  <si>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</si>
  <si>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</si>
  <si>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</si>
  <si>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</si>
  <si>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</si>
  <si>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</si>
  <si>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</si>
  <si>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</si>
  <si>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</si>
  <si>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</si>
  <si>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</si>
  <si>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</si>
  <si>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</si>
  <si>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</si>
  <si>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</si>
  <si>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</si>
  <si>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</si>
  <si>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</si>
  <si>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</si>
  <si>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</si>
  <si>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</si>
  <si>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</si>
  <si>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</si>
  <si>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</si>
  <si>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</si>
  <si>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</si>
  <si>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</si>
  <si>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</si>
  <si>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</si>
  <si>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</si>
  <si>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</si>
  <si>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</si>
  <si>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</si>
  <si>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</si>
  <si>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</si>
  <si>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</si>
  <si>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</si>
  <si>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</si>
  <si>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</si>
  <si>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</si>
  <si>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</si>
  <si>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</si>
  <si>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</si>
  <si>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</si>
  <si>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</si>
  <si>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</si>
  <si>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</si>
  <si>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</si>
  <si>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</si>
  <si>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</si>
  <si>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</si>
  <si>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</si>
  <si>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</si>
  <si>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</si>
  <si>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</si>
  <si>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</si>
  <si>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</si>
  <si>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</si>
  <si>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</si>
  <si>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</si>
  <si>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</si>
  <si>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</si>
  <si>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</si>
  <si>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</si>
  <si>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</si>
  <si>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</si>
  <si>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</si>
  <si>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</si>
  <si>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</si>
  <si>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</si>
  <si>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</si>
  <si>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</si>
  <si>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</si>
  <si>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</si>
  <si>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</si>
  <si>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</si>
  <si>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</si>
  <si>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</si>
  <si>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</si>
  <si>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</si>
  <si>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</si>
  <si>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</si>
  <si>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</si>
  <si>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</si>
  <si>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</si>
  <si>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</si>
  <si>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</si>
  <si>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</si>
  <si>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</si>
  <si>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</si>
  <si>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</si>
  <si>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</si>
  <si>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</si>
  <si>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</si>
  <si>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</si>
  <si>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</si>
  <si>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</si>
  <si>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</si>
  <si>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</si>
  <si>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</si>
  <si>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</si>
  <si>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</si>
  <si>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</si>
  <si>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</si>
  <si>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</si>
  <si>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</si>
  <si>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</si>
  <si>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</si>
  <si>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</si>
  <si>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</si>
  <si>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</si>
  <si>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</si>
  <si>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</si>
  <si>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</si>
  <si>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</si>
  <si>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</si>
  <si>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</si>
  <si>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</si>
  <si>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</si>
  <si>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</si>
  <si>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</si>
  <si>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</si>
  <si>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</si>
  <si>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</si>
  <si>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</si>
  <si>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</si>
  <si>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</si>
  <si>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</si>
  <si>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</si>
  <si>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</si>
  <si>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</si>
  <si>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</si>
  <si>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</si>
  <si>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</si>
  <si>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</si>
  <si>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</si>
  <si>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</si>
  <si>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</si>
  <si>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</si>
  <si>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</si>
  <si>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</si>
  <si>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</si>
  <si>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</si>
  <si>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</si>
  <si>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</si>
  <si>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</si>
  <si>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</si>
  <si>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</si>
  <si>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</si>
  <si>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</si>
  <si>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</si>
  <si>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</si>
  <si>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</si>
  <si>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</si>
  <si>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</si>
  <si>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</si>
  <si>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</si>
  <si>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</si>
  <si>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</si>
  <si>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</si>
  <si>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</si>
  <si>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</si>
  <si>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</si>
  <si>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</si>
  <si>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</si>
  <si>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</si>
  <si>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</si>
  <si>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</si>
  <si>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</si>
  <si>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</si>
  <si>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</si>
  <si>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</si>
  <si>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</si>
  <si>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</si>
  <si>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</si>
  <si>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</si>
  <si>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</si>
  <si>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</si>
  <si>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</si>
  <si>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</si>
  <si>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</si>
  <si>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</si>
  <si>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</si>
  <si>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</si>
  <si>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</si>
  <si>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</si>
  <si>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</si>
  <si>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</si>
  <si>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</si>
  <si>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</si>
  <si>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</si>
  <si>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</si>
  <si>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</si>
  <si>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</si>
  <si>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</si>
  <si>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</si>
  <si>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</si>
  <si>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</si>
  <si>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</si>
  <si>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</si>
  <si>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</si>
  <si>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</si>
  <si>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</si>
  <si>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</si>
  <si>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</si>
  <si>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</si>
  <si>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</si>
  <si>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</si>
  <si>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</si>
  <si>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</si>
  <si>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</si>
  <si>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</si>
  <si>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</si>
  <si>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</si>
  <si>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</si>
  <si>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</si>
  <si>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</si>
  <si>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</si>
  <si>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</si>
  <si>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</si>
  <si>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</si>
  <si>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</si>
  <si>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</si>
  <si>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</si>
  <si>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</si>
  <si>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</si>
  <si>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</si>
  <si>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</si>
  <si>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</si>
  <si>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</si>
  <si>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</si>
  <si>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</si>
  <si>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</si>
  <si>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</si>
  <si>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</si>
  <si>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</si>
  <si>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</si>
  <si>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</si>
  <si>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</si>
  <si>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</si>
  <si>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</si>
  <si>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</si>
  <si>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</si>
  <si>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</si>
  <si>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</si>
  <si>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</si>
  <si>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</si>
  <si>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</si>
  <si>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</si>
  <si>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</si>
  <si>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</si>
  <si>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</si>
  <si>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</si>
  <si>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</si>
  <si>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</si>
  <si>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</si>
  <si>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</si>
  <si>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</si>
  <si>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</si>
  <si>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</si>
  <si>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</si>
  <si>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</si>
  <si>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</si>
  <si>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</si>
  <si>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</si>
  <si>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</si>
  <si>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</si>
  <si>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</si>
  <si>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</si>
  <si>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</si>
  <si>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</si>
  <si>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</si>
  <si>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</si>
  <si>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</si>
  <si>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</si>
  <si>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</si>
  <si>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</si>
  <si>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</si>
  <si>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</si>
  <si>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</si>
  <si>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</si>
  <si>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</si>
  <si>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</si>
  <si>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</si>
  <si>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</si>
  <si>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</si>
  <si>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</si>
  <si>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</si>
  <si>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</si>
  <si>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</si>
  <si>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</si>
  <si>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</si>
  <si>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</si>
  <si>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</si>
  <si>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</si>
  <si>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</si>
  <si>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</si>
  <si>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</si>
  <si>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</si>
  <si>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</si>
  <si>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</si>
  <si>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</si>
  <si>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</si>
  <si>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</si>
  <si>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</si>
  <si>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</si>
  <si>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</si>
  <si>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</si>
  <si>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</si>
  <si>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</si>
  <si>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</si>
  <si>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</si>
  <si>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</si>
  <si>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</si>
  <si>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</si>
  <si>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</si>
  <si>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</si>
  <si>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</si>
  <si>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</si>
  <si>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</si>
  <si>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</si>
  <si>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</si>
  <si>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</si>
  <si>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</si>
  <si>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</si>
  <si>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</si>
  <si>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</si>
  <si>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</si>
  <si>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</si>
  <si>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</si>
  <si>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</si>
  <si>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</si>
  <si>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</si>
  <si>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</si>
  <si>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</si>
  <si>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</si>
  <si>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</si>
  <si>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</si>
  <si>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</si>
  <si>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</si>
  <si>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</si>
  <si>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</si>
  <si>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</si>
  <si>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</si>
  <si>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</si>
  <si>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</si>
  <si>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</si>
  <si>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</si>
  <si>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</si>
  <si>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</si>
  <si>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</si>
  <si>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</si>
  <si>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</si>
  <si>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</si>
  <si>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</si>
  <si>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</si>
  <si>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</si>
  <si>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</si>
  <si>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</si>
  <si>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</si>
  <si>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</si>
  <si>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</si>
  <si>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</si>
  <si>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</si>
  <si>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</si>
  <si>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</si>
  <si>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</si>
  <si>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</si>
  <si>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</si>
  <si>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</si>
  <si>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</si>
  <si>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</si>
  <si>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</si>
  <si>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</si>
  <si>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</si>
  <si>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</si>
  <si>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</si>
  <si>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</si>
  <si>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</si>
  <si>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</si>
  <si>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</si>
  <si>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</si>
  <si>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</si>
  <si>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</si>
  <si>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</si>
  <si>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</si>
  <si>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</si>
  <si>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</si>
  <si>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</si>
  <si>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</si>
  <si>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</si>
  <si>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</si>
  <si>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</si>
  <si>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</si>
  <si>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</si>
  <si>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</si>
  <si>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</si>
  <si>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</si>
  <si>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</si>
  <si>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</si>
  <si>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</si>
  <si>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</si>
  <si>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</si>
  <si>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</si>
  <si>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</si>
  <si>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</si>
  <si>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</si>
  <si>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</si>
  <si>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</si>
  <si>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</si>
  <si>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</si>
  <si>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</si>
  <si>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</si>
  <si>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</si>
  <si>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</si>
  <si>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</si>
  <si>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</si>
  <si>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</si>
  <si>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</si>
  <si>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</si>
  <si>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</si>
  <si>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</si>
  <si>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</si>
  <si>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</si>
  <si>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</si>
  <si>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</si>
  <si>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</si>
  <si>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</si>
  <si>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</si>
  <si>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</si>
  <si>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</si>
  <si>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</si>
  <si>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</si>
  <si>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</si>
  <si>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</si>
  <si>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</si>
  <si>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</si>
  <si>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</si>
  <si>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</si>
  <si>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</si>
  <si>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</si>
  <si>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</si>
  <si>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</si>
  <si>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</si>
  <si>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</si>
  <si>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</si>
  <si>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</si>
  <si>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</si>
  <si>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</si>
  <si>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</si>
  <si>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</si>
  <si>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</si>
  <si>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</si>
  <si>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</si>
  <si>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</si>
  <si>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</si>
  <si>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</si>
  <si>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</si>
  <si>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</si>
  <si>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</si>
  <si>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</si>
  <si>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</si>
  <si>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</si>
  <si>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</si>
  <si>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</si>
  <si>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</si>
  <si>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</si>
  <si>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</si>
  <si>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</si>
  <si>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</si>
  <si>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</si>
  <si>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</si>
  <si>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</si>
  <si>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</si>
  <si>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</si>
  <si>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</si>
  <si>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</si>
  <si>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</si>
  <si>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</si>
  <si>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</si>
  <si>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</si>
  <si>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</si>
  <si>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</si>
  <si>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</si>
  <si>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</si>
  <si>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</si>
  <si>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</si>
  <si>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</si>
  <si>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</si>
  <si>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</si>
  <si>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</si>
  <si>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</si>
  <si>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</si>
  <si>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</si>
  <si>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</si>
  <si>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</si>
  <si>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</si>
  <si>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</si>
  <si>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</si>
  <si>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</si>
  <si>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</si>
  <si>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</si>
  <si>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</si>
  <si>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</si>
  <si>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</si>
  <si>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</si>
  <si>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</si>
  <si>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</si>
  <si>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</si>
  <si>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</si>
  <si>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</si>
  <si>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</si>
  <si>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</si>
  <si>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</si>
  <si>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</si>
  <si>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</si>
  <si>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</si>
  <si>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</si>
  <si>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</si>
  <si>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</si>
  <si>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</si>
  <si>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</si>
  <si>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</si>
  <si>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</si>
  <si>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</si>
  <si>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</si>
  <si>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</si>
  <si>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</si>
  <si>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</si>
  <si>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</si>
  <si>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</si>
  <si>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</si>
  <si>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</si>
  <si>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</si>
  <si>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</si>
  <si>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</si>
  <si>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</si>
  <si>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</si>
  <si>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</si>
  <si>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</si>
  <si>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</si>
  <si>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</si>
  <si>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</si>
  <si>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</si>
  <si>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</si>
  <si>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</si>
  <si>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</si>
  <si>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</si>
  <si>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</si>
  <si>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</si>
  <si>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</si>
  <si>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</si>
  <si>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</si>
  <si>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</si>
  <si>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</si>
  <si>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</si>
  <si>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</si>
  <si>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</si>
  <si>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</si>
  <si>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</si>
  <si>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</si>
  <si>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</si>
  <si>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</si>
  <si>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</si>
  <si>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</si>
  <si>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</si>
  <si>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</si>
  <si>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</si>
  <si>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</si>
  <si>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</si>
  <si>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</si>
  <si>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</si>
  <si>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</si>
  <si>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</si>
  <si>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</si>
  <si>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</si>
  <si>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</si>
  <si>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</si>
  <si>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</si>
  <si>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</si>
  <si>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</si>
  <si>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</si>
  <si>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</si>
  <si>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</si>
  <si>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</si>
  <si>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</si>
  <si>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</si>
  <si>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</si>
  <si>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</si>
  <si>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</si>
  <si>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</si>
  <si>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</si>
  <si>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</si>
  <si>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</si>
  <si>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</si>
  <si>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</si>
  <si>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</si>
  <si>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</si>
  <si>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</si>
  <si>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</si>
  <si>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</si>
  <si>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</si>
  <si>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</si>
  <si>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</si>
  <si>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</si>
  <si>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</si>
  <si>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</si>
  <si>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</si>
  <si>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</si>
  <si>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</si>
  <si>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</si>
  <si>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</si>
  <si>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</si>
  <si>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</si>
  <si>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</si>
  <si>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</si>
  <si>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</si>
  <si>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</si>
  <si>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</si>
  <si>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</si>
  <si>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</si>
  <si>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</si>
  <si>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</si>
  <si>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</si>
  <si>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</si>
  <si>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</si>
  <si>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</si>
  <si>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</si>
  <si>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</si>
  <si>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</si>
  <si>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</si>
  <si>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</si>
  <si>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</si>
  <si>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</si>
  <si>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</si>
  <si>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</si>
  <si>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</si>
  <si>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</si>
  <si>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</si>
  <si>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</si>
  <si>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</si>
  <si>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</si>
  <si>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</si>
  <si>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</si>
  <si>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</si>
  <si>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</si>
  <si>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</si>
  <si>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</si>
  <si>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</si>
  <si>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</si>
  <si>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</si>
  <si>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</si>
  <si>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</si>
  <si>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</si>
  <si>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</si>
  <si>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</si>
  <si>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</si>
  <si>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</si>
  <si>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</si>
  <si>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</si>
  <si>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</si>
  <si>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</si>
  <si>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</si>
  <si>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</si>
  <si>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</si>
  <si>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</si>
  <si>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</si>
  <si>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</si>
  <si>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</si>
  <si>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</si>
  <si>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</si>
  <si>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</si>
  <si>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</si>
  <si>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</si>
  <si>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</si>
  <si>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</si>
  <si>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</si>
  <si>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</si>
  <si>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</si>
  <si>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</si>
  <si>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</si>
  <si>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</si>
  <si>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</si>
  <si>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</si>
  <si>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</si>
  <si>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</si>
  <si>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</si>
  <si>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</si>
  <si>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</si>
  <si>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</si>
  <si>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</si>
  <si>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</si>
  <si>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</si>
  <si>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</si>
  <si>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</si>
  <si>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</si>
  <si>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</si>
  <si>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</si>
  <si>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</si>
  <si>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</si>
  <si>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</si>
  <si>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</si>
  <si>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</si>
  <si>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</si>
  <si>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</si>
  <si>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</si>
  <si>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</si>
  <si>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</si>
  <si>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</si>
  <si>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</si>
  <si>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</si>
  <si>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</si>
  <si>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</si>
  <si>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</si>
  <si>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</si>
  <si>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</si>
  <si>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</si>
  <si>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</si>
  <si>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</si>
  <si>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</si>
  <si>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</si>
  <si>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</si>
  <si>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</si>
  <si>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</si>
  <si>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</si>
  <si>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</si>
  <si>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</si>
  <si>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</si>
  <si>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</si>
  <si>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</si>
  <si>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</si>
  <si>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</si>
  <si>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</si>
  <si>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</si>
  <si>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</si>
  <si>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</si>
  <si>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</si>
  <si>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</si>
  <si>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</si>
  <si>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</si>
  <si>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</si>
  <si>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</si>
  <si>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</si>
  <si>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</si>
  <si>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</si>
  <si>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</si>
  <si>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</si>
  <si>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</si>
  <si>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</si>
  <si>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</si>
  <si>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</si>
  <si>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</si>
  <si>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</si>
  <si>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</si>
  <si>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</si>
  <si>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</si>
  <si>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</si>
  <si>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</si>
  <si>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</si>
  <si>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</si>
  <si>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</si>
  <si>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</si>
  <si>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</si>
  <si>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</si>
  <si>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</si>
  <si>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</si>
  <si>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</si>
  <si>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</si>
  <si>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</si>
  <si>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</si>
  <si>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</si>
  <si>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</si>
  <si>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</si>
  <si>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</si>
  <si>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</si>
  <si>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</si>
  <si>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</si>
  <si>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</si>
  <si>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</si>
  <si>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</si>
  <si>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</si>
  <si>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</si>
  <si>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</si>
  <si>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</si>
  <si>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</si>
  <si>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</si>
  <si>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</si>
  <si>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</si>
  <si>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</si>
  <si>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</si>
  <si>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</si>
  <si>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</si>
  <si>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</si>
  <si>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</si>
  <si>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</si>
  <si>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</si>
  <si>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</si>
  <si>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</si>
  <si>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</si>
  <si>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</si>
  <si>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</si>
  <si>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</si>
  <si>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</si>
  <si>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</si>
  <si>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</si>
  <si>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</si>
  <si>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</si>
  <si>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</si>
  <si>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</si>
  <si>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</si>
  <si>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</si>
  <si>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</si>
  <si>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</si>
  <si>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</si>
  <si>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</si>
  <si>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</si>
  <si>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</si>
  <si>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</si>
  <si>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</si>
  <si>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</si>
  <si>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</si>
  <si>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</si>
  <si>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</si>
  <si>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</si>
  <si>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</si>
  <si>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</si>
  <si>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</si>
  <si>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</si>
  <si>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</si>
  <si>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</si>
  <si>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</si>
  <si>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</si>
  <si>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</si>
  <si>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</si>
  <si>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</si>
  <si>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</si>
  <si>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</si>
  <si>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</si>
  <si>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</si>
  <si>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</si>
  <si>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</si>
  <si>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</si>
  <si>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</si>
  <si>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</si>
  <si>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</si>
  <si>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</si>
  <si>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</si>
  <si>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</si>
  <si>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</si>
  <si>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</si>
  <si>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</si>
  <si>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</si>
  <si>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</si>
  <si>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</si>
  <si>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</si>
  <si>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</si>
  <si>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</si>
  <si>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</si>
  <si>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</si>
  <si>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</si>
  <si>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</si>
  <si>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</si>
  <si>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</si>
  <si>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</si>
  <si>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</si>
  <si>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</si>
  <si>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</si>
  <si>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</si>
  <si>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</si>
  <si>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</si>
  <si>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</si>
  <si>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</si>
  <si>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</si>
  <si>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</si>
  <si>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</si>
  <si>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</si>
  <si>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</si>
  <si>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</si>
  <si>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</si>
  <si>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</si>
  <si>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</si>
  <si>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</si>
  <si>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</si>
  <si>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</si>
  <si>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</si>
  <si>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</si>
  <si>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</si>
  <si>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</si>
  <si>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</si>
  <si>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</si>
  <si>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</si>
  <si>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</si>
  <si>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</si>
  <si>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</si>
  <si>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</si>
  <si>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</si>
  <si>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</si>
  <si>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</si>
  <si>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</si>
  <si>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</si>
  <si>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</si>
  <si>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</si>
  <si>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</si>
  <si>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</si>
  <si>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</si>
  <si>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</si>
  <si>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</si>
  <si>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</si>
  <si>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</si>
  <si>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</si>
  <si>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</si>
  <si>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</si>
  <si>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</si>
  <si>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</si>
  <si>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</si>
  <si>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</si>
  <si>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</si>
  <si>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</si>
  <si>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</si>
  <si>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</si>
  <si>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</si>
  <si>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</si>
  <si>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</si>
  <si>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</si>
  <si>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</si>
  <si>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</si>
  <si>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</si>
  <si>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</si>
  <si>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</si>
  <si>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</si>
  <si>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</si>
  <si>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</si>
  <si>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</si>
  <si>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</si>
  <si>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</si>
  <si>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</si>
  <si>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</si>
  <si>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</si>
  <si>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</si>
  <si>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</si>
  <si>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</si>
  <si>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</si>
  <si>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</si>
  <si>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</si>
  <si>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</si>
  <si>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</si>
  <si>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</si>
  <si>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</si>
  <si>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</si>
  <si>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</si>
  <si>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</si>
  <si>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</si>
  <si>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</si>
  <si>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</si>
  <si>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</si>
  <si>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</si>
  <si>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</si>
  <si>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</si>
  <si>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</si>
  <si>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</si>
  <si>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</si>
  <si>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</si>
  <si>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</si>
  <si>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</si>
  <si>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</si>
  <si>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</si>
  <si>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</si>
  <si>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</si>
  <si>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</si>
  <si>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</si>
  <si>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</si>
  <si>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</si>
  <si>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</si>
  <si>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</si>
  <si>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</si>
  <si>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</si>
  <si>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</si>
  <si>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</si>
  <si>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</si>
  <si>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</si>
  <si>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</si>
  <si>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</si>
  <si>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</si>
  <si>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</si>
  <si>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</si>
  <si>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</si>
  <si>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</si>
  <si>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</si>
  <si>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</si>
  <si>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</si>
  <si>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</si>
  <si>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</si>
  <si>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</si>
  <si>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</si>
  <si>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</si>
  <si>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</si>
  <si>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</si>
  <si>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</si>
  <si>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</si>
  <si>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</si>
  <si>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</si>
  <si>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</si>
  <si>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</si>
  <si>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</si>
  <si>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</si>
  <si>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</si>
  <si>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</si>
  <si>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</si>
  <si>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</si>
  <si>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</si>
  <si>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</si>
  <si>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</si>
  <si>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</si>
  <si>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</si>
  <si>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</si>
  <si>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</si>
  <si>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</si>
  <si>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</si>
  <si>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</si>
  <si>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</si>
  <si>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</si>
  <si>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</si>
  <si>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</si>
  <si>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</si>
  <si>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</si>
  <si>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</si>
  <si>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</si>
  <si>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</si>
  <si>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</si>
  <si>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</si>
  <si>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</si>
  <si>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</si>
  <si>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</si>
  <si>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</si>
  <si>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</si>
  <si>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</si>
  <si>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</si>
  <si>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</si>
  <si>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</si>
  <si>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</si>
  <si>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</si>
  <si>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</si>
  <si>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</si>
  <si>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</si>
  <si>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</si>
  <si>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</si>
  <si>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</si>
  <si>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</si>
  <si>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</si>
  <si>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</si>
  <si>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</si>
  <si>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</si>
  <si>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</si>
  <si>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</si>
  <si>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</si>
  <si>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</si>
  <si>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</si>
  <si>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</si>
  <si>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</si>
  <si>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</si>
  <si>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</si>
  <si>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</si>
  <si>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</si>
  <si>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</si>
  <si>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</si>
  <si>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</si>
  <si>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</si>
  <si>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</si>
  <si>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</si>
  <si>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</si>
  <si>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</si>
  <si>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</si>
  <si>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</si>
  <si>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</si>
  <si>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</si>
  <si>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</si>
  <si>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</si>
  <si>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</si>
  <si>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</si>
  <si>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</si>
  <si>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</si>
  <si>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</si>
  <si>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</si>
  <si>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</si>
  <si>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</si>
  <si>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</si>
  <si>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</si>
  <si>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</si>
  <si>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</si>
  <si>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</si>
  <si>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</si>
  <si>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</si>
  <si>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</si>
  <si>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</si>
  <si>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</si>
  <si>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</si>
  <si>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</si>
  <si>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</si>
  <si>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</si>
  <si>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</si>
  <si>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</si>
  <si>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</si>
  <si>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</si>
  <si>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</si>
  <si>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</si>
  <si>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</si>
  <si>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</si>
  <si>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</si>
  <si>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</si>
  <si>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</si>
  <si>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</si>
  <si>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</si>
  <si>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</si>
  <si>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</si>
  <si>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</si>
  <si>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</si>
  <si>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</si>
  <si>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</si>
  <si>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</si>
  <si>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</si>
  <si>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</si>
  <si>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</si>
  <si>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</si>
  <si>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</si>
  <si>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</si>
  <si>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</si>
  <si>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</si>
  <si>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</si>
  <si>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</si>
  <si>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</si>
  <si>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</si>
  <si>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</si>
  <si>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</si>
  <si>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</si>
  <si>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</si>
  <si>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</si>
  <si>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</si>
  <si>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</si>
  <si>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</si>
  <si>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</si>
  <si>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</si>
  <si>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</si>
  <si>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</si>
  <si>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</si>
  <si>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</si>
  <si>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</si>
  <si>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</si>
  <si>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</si>
  <si>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</si>
  <si>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</si>
  <si>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</si>
  <si>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</si>
  <si>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</si>
  <si>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</si>
  <si>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</si>
  <si>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</si>
  <si>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</si>
  <si>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</si>
  <si>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</si>
  <si>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</si>
  <si>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</si>
  <si>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</si>
  <si>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</si>
  <si>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</si>
  <si>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</si>
  <si>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</si>
  <si>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</si>
  <si>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</si>
  <si>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</si>
  <si>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</si>
  <si>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</si>
  <si>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</si>
  <si>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</si>
  <si>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</si>
  <si>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</si>
  <si>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</si>
  <si>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</si>
  <si>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</si>
  <si>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</si>
  <si>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</si>
  <si>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</si>
  <si>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</si>
  <si>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</si>
  <si>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</si>
  <si>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</si>
  <si>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</si>
  <si>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</si>
  <si>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</si>
  <si>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</si>
  <si>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</si>
  <si>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</si>
  <si>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</si>
  <si>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</si>
  <si>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</si>
  <si>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</si>
  <si>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</si>
  <si>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</si>
  <si>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</si>
  <si>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</si>
  <si>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</si>
  <si>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</si>
  <si>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</si>
  <si>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</si>
  <si>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</si>
  <si>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</si>
  <si>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</si>
  <si>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</si>
  <si>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</si>
  <si>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</si>
  <si>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</si>
  <si>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</si>
  <si>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</si>
  <si>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</si>
  <si>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</si>
  <si>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</si>
  <si>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</si>
  <si>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</si>
  <si>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</si>
  <si>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</si>
  <si>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</si>
  <si>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</si>
  <si>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</si>
  <si>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</si>
  <si>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</si>
  <si>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</si>
  <si>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</si>
  <si>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</si>
  <si>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</si>
  <si>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</si>
  <si>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</si>
  <si>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</si>
  <si>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</si>
  <si>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</si>
  <si>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</si>
  <si>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</si>
  <si>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</si>
  <si>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</si>
  <si>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</si>
  <si>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</si>
  <si>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</si>
  <si>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</si>
  <si>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</si>
  <si>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</si>
  <si>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</si>
  <si>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</si>
  <si>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</si>
  <si>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</si>
  <si>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</si>
  <si>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</si>
  <si>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</si>
  <si>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</si>
  <si>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</si>
  <si>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</si>
  <si>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</si>
  <si>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</si>
  <si>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</si>
  <si>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</si>
  <si>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</si>
  <si>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</si>
  <si>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</si>
  <si>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</si>
  <si>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</si>
  <si>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</si>
  <si>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</si>
  <si>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</si>
  <si>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</si>
  <si>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</si>
  <si>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</si>
  <si>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</si>
  <si>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</si>
  <si>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</si>
  <si>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</si>
  <si>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</si>
  <si>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</si>
  <si>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</si>
  <si>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</si>
  <si>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</si>
  <si>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</si>
  <si>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</si>
  <si>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</si>
  <si>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</si>
  <si>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</si>
  <si>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</si>
  <si>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</si>
  <si>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</si>
  <si>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</si>
  <si>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</si>
  <si>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</si>
  <si>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</si>
  <si>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</si>
  <si>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</si>
  <si>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</si>
  <si>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</si>
  <si>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</si>
  <si>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</si>
  <si>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</si>
  <si>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</si>
  <si>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</si>
  <si>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</si>
  <si>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</si>
  <si>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</si>
  <si>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</si>
  <si>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</si>
  <si>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</si>
  <si>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</si>
  <si>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</si>
  <si>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</si>
  <si>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</si>
  <si>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</si>
  <si>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</si>
  <si>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</si>
  <si>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</si>
  <si>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</si>
  <si>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</si>
  <si>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</si>
  <si>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</si>
  <si>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</si>
  <si>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</si>
  <si>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</si>
  <si>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</si>
  <si>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</si>
  <si>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</si>
  <si>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</si>
  <si>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</si>
  <si>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</si>
  <si>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</si>
  <si>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</si>
  <si>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</si>
  <si>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</si>
  <si>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</si>
  <si>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</si>
  <si>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</si>
  <si>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</si>
  <si>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</si>
  <si>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</si>
  <si>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</si>
  <si>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</si>
  <si>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</si>
  <si>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</si>
  <si>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</si>
  <si>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</si>
  <si>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</si>
  <si>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</si>
  <si>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</si>
  <si>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</si>
  <si>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</si>
  <si>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</si>
  <si>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</si>
  <si>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</si>
  <si>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</si>
  <si>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</si>
  <si>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</si>
  <si>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</si>
  <si>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</si>
  <si>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</si>
  <si>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</si>
  <si>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</si>
  <si>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</si>
  <si>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</si>
  <si>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</si>
  <si>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</si>
  <si>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</si>
  <si>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</si>
  <si>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</si>
  <si>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</si>
  <si>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</si>
  <si>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</si>
  <si>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</si>
  <si>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</si>
  <si>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</si>
  <si>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</si>
  <si>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</si>
  <si>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</si>
  <si>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</si>
  <si>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</si>
  <si>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</si>
  <si>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</si>
  <si>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</si>
  <si>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</si>
  <si>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</si>
  <si>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</si>
  <si>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</si>
  <si>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</si>
  <si>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</si>
  <si>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</si>
  <si>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</si>
  <si>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</si>
  <si>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</si>
  <si>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</si>
  <si>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</si>
  <si>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</si>
  <si>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</si>
  <si>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</si>
  <si>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</si>
  <si>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</si>
  <si>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</si>
  <si>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</si>
  <si>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</si>
  <si>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</si>
  <si>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</si>
  <si>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</si>
  <si>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</si>
  <si>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</si>
  <si>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</si>
  <si>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</si>
  <si>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</si>
  <si>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</si>
  <si>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</si>
  <si>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</si>
  <si>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</si>
  <si>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</si>
  <si>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</si>
  <si>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</si>
  <si>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</si>
  <si>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</si>
  <si>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</si>
  <si>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</si>
  <si>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</si>
  <si>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</si>
  <si>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</si>
  <si>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</si>
  <si>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</si>
  <si>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</si>
  <si>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</si>
  <si>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</si>
  <si>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</si>
  <si>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</si>
  <si>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</si>
  <si>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</si>
  <si>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</si>
  <si>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</si>
  <si>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</si>
  <si>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</si>
  <si>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</si>
  <si>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</si>
  <si>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</si>
  <si>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</si>
  <si>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</si>
  <si>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</si>
  <si>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</si>
  <si>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</si>
  <si>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</si>
  <si>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</si>
  <si>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</si>
  <si>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</si>
  <si>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</si>
  <si>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</si>
  <si>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</si>
  <si>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</si>
  <si>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</si>
  <si>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</si>
  <si>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</si>
  <si>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</si>
  <si>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</si>
  <si>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</si>
  <si>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</si>
  <si>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</si>
  <si>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</si>
  <si>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</si>
  <si>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</si>
  <si>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</si>
  <si>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</si>
  <si>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</si>
  <si>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</si>
  <si>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</si>
  <si>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</si>
  <si>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</si>
  <si>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</si>
  <si>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</si>
  <si>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</si>
  <si>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</si>
  <si>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</si>
  <si>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</si>
  <si>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</si>
  <si>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</si>
  <si>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</si>
  <si>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</si>
  <si>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</si>
  <si>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</si>
  <si>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</si>
  <si>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</si>
  <si>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</si>
  <si>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</si>
  <si>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</si>
  <si>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</si>
  <si>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</si>
  <si>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</si>
  <si>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</si>
  <si>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</si>
  <si>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</si>
  <si>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</si>
  <si>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</si>
  <si>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</si>
  <si>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</si>
  <si>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</si>
  <si>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</si>
  <si>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</si>
  <si>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</si>
  <si>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</si>
  <si>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</si>
  <si>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</si>
  <si>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</si>
  <si>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</si>
  <si>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</si>
  <si>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</si>
  <si>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</si>
  <si>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</si>
  <si>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</si>
  <si>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</si>
  <si>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</si>
  <si>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</si>
  <si>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</si>
  <si>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</si>
  <si>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</si>
  <si>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</si>
  <si>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</si>
  <si>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</si>
  <si>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</si>
  <si>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</si>
  <si>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</si>
  <si>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</si>
  <si>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</si>
  <si>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</si>
  <si>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</si>
  <si>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</si>
  <si>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</si>
  <si>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</si>
  <si>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</si>
  <si>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</si>
  <si>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</si>
  <si>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</si>
  <si>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</si>
  <si>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</si>
  <si>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</si>
  <si>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</si>
  <si>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</si>
  <si>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</si>
  <si>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</si>
  <si>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</si>
  <si>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</si>
  <si>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</si>
  <si>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</si>
  <si>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</si>
  <si>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</si>
  <si>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</si>
  <si>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</si>
  <si>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</si>
  <si>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</si>
  <si>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</si>
  <si>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</si>
  <si>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</si>
  <si>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</si>
  <si>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</si>
  <si>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</si>
  <si>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</si>
  <si>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</si>
  <si>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</si>
  <si>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</si>
  <si>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</si>
  <si>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</si>
  <si>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</si>
  <si>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</si>
  <si>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</si>
  <si>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</si>
  <si>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</si>
  <si>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</si>
  <si>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</si>
  <si>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</si>
  <si>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</si>
  <si>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</si>
  <si>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</si>
  <si>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</si>
  <si>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</si>
  <si>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</si>
  <si>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</si>
  <si>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</si>
  <si>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</si>
  <si>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</si>
  <si>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</si>
  <si>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</si>
  <si>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</si>
  <si>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</si>
  <si>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</si>
  <si>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</si>
  <si>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</si>
  <si>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</si>
  <si>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</si>
  <si>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</si>
  <si>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</si>
  <si>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</si>
  <si>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</si>
  <si>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</si>
  <si>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</si>
  <si>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</si>
  <si>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</si>
  <si>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</si>
  <si>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</si>
  <si>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</si>
  <si>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</si>
  <si>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</si>
  <si>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</si>
  <si>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</si>
  <si>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</si>
  <si>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</si>
  <si>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</si>
  <si>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</si>
  <si>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</si>
  <si>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</si>
  <si>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</si>
  <si>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</si>
  <si>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</si>
  <si>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</si>
  <si>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</si>
  <si>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</si>
  <si>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</si>
  <si>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</si>
  <si>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</si>
  <si>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</si>
  <si>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</si>
  <si>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</si>
  <si>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</si>
  <si>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</si>
  <si>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</si>
  <si>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</si>
  <si>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</si>
  <si>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</si>
  <si>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</si>
  <si>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</si>
  <si>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</si>
  <si>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</si>
  <si>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</si>
  <si>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</si>
  <si>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</si>
  <si>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</si>
  <si>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</si>
  <si>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</si>
  <si>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</si>
  <si>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</si>
  <si>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</si>
  <si>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</si>
  <si>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</si>
  <si>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</si>
  <si>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</si>
  <si>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</si>
  <si>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</si>
  <si>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</si>
  <si>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</si>
  <si>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</si>
  <si>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</si>
  <si>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</si>
  <si>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</si>
  <si>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</si>
  <si>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</si>
  <si>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</si>
  <si>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</si>
  <si>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</si>
  <si>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</si>
  <si>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</si>
  <si>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</si>
  <si>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</si>
  <si>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</si>
  <si>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</si>
  <si>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</si>
  <si>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</si>
  <si>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</si>
  <si>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</si>
  <si>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</si>
  <si>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</si>
  <si>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</si>
  <si>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</si>
  <si>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</si>
  <si>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</si>
  <si>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</si>
  <si>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</si>
  <si>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</si>
  <si>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</si>
  <si>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</si>
  <si>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</si>
  <si>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</si>
  <si>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</si>
  <si>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</si>
  <si>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</si>
  <si>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</si>
  <si>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</si>
  <si>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</si>
  <si>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</si>
  <si>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</si>
  <si>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</si>
  <si>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</si>
  <si>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</si>
  <si>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</si>
  <si>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</si>
  <si>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</si>
  <si>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</si>
  <si>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</si>
  <si>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</si>
  <si>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</si>
  <si>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</si>
  <si>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</si>
  <si>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</si>
  <si>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</si>
  <si>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</si>
  <si>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</si>
  <si>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</si>
  <si>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</si>
  <si>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</si>
  <si>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</si>
  <si>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</si>
  <si>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</si>
  <si>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</si>
  <si>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</si>
  <si>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</si>
  <si>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</si>
  <si>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</si>
  <si>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</si>
  <si>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</si>
  <si>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</si>
  <si>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</si>
  <si>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</si>
  <si>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</si>
  <si>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</si>
  <si>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</si>
  <si>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</si>
  <si>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</si>
  <si>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</si>
  <si>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</si>
  <si>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</si>
  <si>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</si>
  <si>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</si>
  <si>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</si>
  <si>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</si>
  <si>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</si>
  <si>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</si>
  <si>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</si>
  <si>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</si>
  <si>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</si>
  <si>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</si>
  <si>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</si>
  <si>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</si>
  <si>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</si>
  <si>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</si>
  <si>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</si>
  <si>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</si>
  <si>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</si>
  <si>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</si>
  <si>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</si>
  <si>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</si>
  <si>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</si>
  <si>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</si>
  <si>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</si>
  <si>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</si>
  <si>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</si>
  <si>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</si>
  <si>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</si>
  <si>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</si>
  <si>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</si>
  <si>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</si>
  <si>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</si>
  <si>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</si>
  <si>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</si>
  <si>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</si>
  <si>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</si>
  <si>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</si>
  <si>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</si>
  <si>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</si>
  <si>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</si>
  <si>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</si>
  <si>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</si>
  <si>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</si>
  <si>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</si>
  <si>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</si>
  <si>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</si>
  <si>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</si>
  <si>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</si>
  <si>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</si>
  <si>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</si>
  <si>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</si>
  <si>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</si>
  <si>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</si>
  <si>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</si>
  <si>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</si>
  <si>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</si>
  <si>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</si>
  <si>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</si>
  <si>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</si>
  <si>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</si>
  <si>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</si>
  <si>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</si>
  <si>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</si>
  <si>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</si>
  <si>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</si>
  <si>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</si>
  <si>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</si>
  <si>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</si>
  <si>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</si>
  <si>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</si>
  <si>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</si>
  <si>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</si>
  <si>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</si>
  <si>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</si>
  <si>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</si>
  <si>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</si>
  <si>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</si>
  <si>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</si>
  <si>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</si>
  <si>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</si>
  <si>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</si>
  <si>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</si>
  <si>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</si>
  <si>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</si>
  <si>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</si>
  <si>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</si>
  <si>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</si>
  <si>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</si>
  <si>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</si>
  <si>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</si>
  <si>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</si>
  <si>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</si>
  <si>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</si>
  <si>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</si>
  <si>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</si>
  <si>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</si>
  <si>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</si>
  <si>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</si>
  <si>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</si>
  <si>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</si>
  <si>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</si>
  <si>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</si>
  <si>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</si>
  <si>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</si>
  <si>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</si>
  <si>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</si>
  <si>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</si>
  <si>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</si>
  <si>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</si>
  <si>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</si>
  <si>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</si>
  <si>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</si>
  <si>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</si>
  <si>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</si>
  <si>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</si>
  <si>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</si>
  <si>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</si>
  <si>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</si>
  <si>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</si>
  <si>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</si>
  <si>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</si>
  <si>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</si>
  <si>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</si>
  <si>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</si>
  <si>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</si>
  <si>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</si>
  <si>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</si>
  <si>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</si>
  <si>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</si>
  <si>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</si>
  <si>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</si>
  <si>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</si>
  <si>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</si>
  <si>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</si>
  <si>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</si>
  <si>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</si>
  <si>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</si>
  <si>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</si>
  <si>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</si>
  <si>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</si>
  <si>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</si>
  <si>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</si>
  <si>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</si>
  <si>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</si>
  <si>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</si>
  <si>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</si>
  <si>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</si>
  <si>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</si>
  <si>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</si>
  <si>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</si>
  <si>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</si>
  <si>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</si>
  <si>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</si>
  <si>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</si>
  <si>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</si>
  <si>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</si>
  <si>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</si>
  <si>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</si>
  <si>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</si>
  <si>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</si>
  <si>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</si>
  <si>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</si>
  <si>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</si>
  <si>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</si>
  <si>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</si>
  <si>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</si>
  <si>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</si>
  <si>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</si>
  <si>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</si>
  <si>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</si>
  <si>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</si>
  <si>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</si>
  <si>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</si>
  <si>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</si>
  <si>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</si>
  <si>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</si>
  <si>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</si>
  <si>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</si>
  <si>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</si>
  <si>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</si>
  <si>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</si>
  <si>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</si>
  <si>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</si>
  <si>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</si>
  <si>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</si>
  <si>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</si>
  <si>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</si>
  <si>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</si>
  <si>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</si>
  <si>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</si>
  <si>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</si>
  <si>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</si>
  <si>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</si>
  <si>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</si>
  <si>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</si>
  <si>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</si>
  <si>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</si>
  <si>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</si>
  <si>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</si>
  <si>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</si>
  <si>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</si>
  <si>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</si>
  <si>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</si>
  <si>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</si>
  <si>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</si>
  <si>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</si>
  <si>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</si>
  <si>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</si>
  <si>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</si>
  <si>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</si>
  <si>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</si>
  <si>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</si>
  <si>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</si>
  <si>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</si>
  <si>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</si>
  <si>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</si>
  <si>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</si>
  <si>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</si>
  <si>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</si>
  <si>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</si>
  <si>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</si>
  <si>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</si>
  <si>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</si>
  <si>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</si>
  <si>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</si>
  <si>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</si>
  <si>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</si>
  <si>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</si>
  <si>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</si>
  <si>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</si>
  <si>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</si>
  <si>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</si>
  <si>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</si>
  <si>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</si>
  <si>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</si>
  <si>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</si>
  <si>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</si>
  <si>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</si>
  <si>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</si>
  <si>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</si>
  <si>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</si>
  <si>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</si>
  <si>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</si>
  <si>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</si>
  <si>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</si>
  <si>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</si>
  <si>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</si>
  <si>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</si>
  <si>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</si>
  <si>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</si>
  <si>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</si>
  <si>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</si>
  <si>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</si>
  <si>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</si>
  <si>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</si>
  <si>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</si>
  <si>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</si>
  <si>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</si>
  <si>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</si>
  <si>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</si>
  <si>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</si>
  <si>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</si>
  <si>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</si>
  <si>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</si>
  <si>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</si>
  <si>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</si>
  <si>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</si>
  <si>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</si>
  <si>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</si>
  <si>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</si>
  <si>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</si>
  <si>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</si>
  <si>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</si>
  <si>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</si>
  <si>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</si>
  <si>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</si>
  <si>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</si>
  <si>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</si>
  <si>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</si>
  <si>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</si>
  <si>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</si>
  <si>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</si>
  <si>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</si>
  <si>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</si>
  <si>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</si>
  <si>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</si>
  <si>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</si>
  <si>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</si>
  <si>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</si>
  <si>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</si>
  <si>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</si>
  <si>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</si>
  <si>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</si>
  <si>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</si>
  <si>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</si>
  <si>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</si>
  <si>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</si>
  <si>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</si>
  <si>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</si>
  <si>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</si>
  <si>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</si>
  <si>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</si>
  <si>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</si>
  <si>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</si>
  <si>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</si>
  <si>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</si>
  <si>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</si>
  <si>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</si>
  <si>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</si>
  <si>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</si>
  <si>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</si>
  <si>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</si>
  <si>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</si>
  <si>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</si>
  <si>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</si>
  <si>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</si>
  <si>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</si>
  <si>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</si>
  <si>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</si>
  <si>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</si>
  <si>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</si>
  <si>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</si>
  <si>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</si>
  <si>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</si>
  <si>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</si>
  <si>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</si>
  <si>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</si>
  <si>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</si>
  <si>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</si>
  <si>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</si>
  <si>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</si>
  <si>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</si>
  <si>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</si>
  <si>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</si>
  <si>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</si>
  <si>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</si>
  <si>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</si>
  <si>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</si>
  <si>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</si>
  <si>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</si>
  <si>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</si>
  <si>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</si>
  <si>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</si>
  <si>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</si>
  <si>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</si>
  <si>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</si>
  <si>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</si>
  <si>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</si>
  <si>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</si>
  <si>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</si>
  <si>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</si>
  <si>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</si>
  <si>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</si>
  <si>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</si>
  <si>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</si>
  <si>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</si>
  <si>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</si>
  <si>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</si>
  <si>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</si>
  <si>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</si>
  <si>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</si>
  <si>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</si>
  <si>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</si>
  <si>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</si>
  <si>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</si>
  <si>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</si>
  <si>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</si>
  <si>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</si>
  <si>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</si>
  <si>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</si>
  <si>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</si>
  <si>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</si>
  <si>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</si>
  <si>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</si>
  <si>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</si>
  <si>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</si>
  <si>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</si>
  <si>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</si>
  <si>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</si>
  <si>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</si>
  <si>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</si>
  <si>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</si>
  <si>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</si>
  <si>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</si>
  <si>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</si>
  <si>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</si>
  <si>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</si>
  <si>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</si>
  <si>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</si>
  <si>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</si>
  <si>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</si>
  <si>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</si>
  <si>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</si>
  <si>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</si>
  <si>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</si>
  <si>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</si>
  <si>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</si>
  <si>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</si>
  <si>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</si>
  <si>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</si>
  <si>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</si>
  <si>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</si>
  <si>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</si>
  <si>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</si>
  <si>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</si>
  <si>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</si>
  <si>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</si>
  <si>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</si>
  <si>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</si>
  <si>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</si>
  <si>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</si>
  <si>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</si>
  <si>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</si>
  <si>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</si>
  <si>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</si>
  <si>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</si>
  <si>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</si>
  <si>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</si>
  <si>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</si>
  <si>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</si>
  <si>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</si>
  <si>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</si>
  <si>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</si>
  <si>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</si>
  <si>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</si>
  <si>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</si>
  <si>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</si>
  <si>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</si>
  <si>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</si>
  <si>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</si>
  <si>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</si>
  <si>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</si>
  <si>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</si>
  <si>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</si>
  <si>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</si>
  <si>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</si>
  <si>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</si>
  <si>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</si>
  <si>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</si>
  <si>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</si>
  <si>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</si>
  <si>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</si>
  <si>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</si>
  <si>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</si>
  <si>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</si>
  <si>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</si>
  <si>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</si>
  <si>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</si>
  <si>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</si>
  <si>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</si>
  <si>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</si>
  <si>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</si>
  <si>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</si>
  <si>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</si>
  <si>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</si>
  <si>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</si>
  <si>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</si>
  <si>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</si>
  <si>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</si>
  <si>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</si>
  <si>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</si>
  <si>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</si>
  <si>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</si>
  <si>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</si>
  <si>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</si>
  <si>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</si>
  <si>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</si>
  <si>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</si>
  <si>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</si>
  <si>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</si>
  <si>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</si>
  <si>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</si>
  <si>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</si>
  <si>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</si>
  <si>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</si>
  <si>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</si>
  <si>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</si>
  <si>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</si>
  <si>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</si>
  <si>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</si>
  <si>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</si>
  <si>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</si>
  <si>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</si>
  <si>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</si>
  <si>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</si>
  <si>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</si>
  <si>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</si>
  <si>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</si>
  <si>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</si>
  <si>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</si>
  <si>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</si>
  <si>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</si>
  <si>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</si>
  <si>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</si>
  <si>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</si>
  <si>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</si>
  <si>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</si>
  <si>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</si>
  <si>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</si>
  <si>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</si>
  <si>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</si>
  <si>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</si>
  <si>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</si>
  <si>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</si>
  <si>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</si>
  <si>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</si>
  <si>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</si>
  <si>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</si>
  <si>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</si>
  <si>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</si>
  <si>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</si>
  <si>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</si>
  <si>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</si>
  <si>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</si>
  <si>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</si>
  <si>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</si>
  <si>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</si>
  <si>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</si>
  <si>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</si>
  <si>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</si>
  <si>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</si>
  <si>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</si>
  <si>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</si>
  <si>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</si>
  <si>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</si>
  <si>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</si>
  <si>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</si>
  <si>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</si>
  <si>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</si>
  <si>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</si>
  <si>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</si>
  <si>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</si>
  <si>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</si>
  <si>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</si>
  <si>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</si>
  <si>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</si>
  <si>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</si>
  <si>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</si>
  <si>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</si>
  <si>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</si>
  <si>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</si>
  <si>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</si>
  <si>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</si>
  <si>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</si>
  <si>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</si>
  <si>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</si>
  <si>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</si>
  <si>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</si>
  <si>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</si>
  <si>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</si>
  <si>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</si>
  <si>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</si>
  <si>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</si>
  <si>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</si>
  <si>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</si>
  <si>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</si>
  <si>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</si>
  <si>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</si>
  <si>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</si>
  <si>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</si>
  <si>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</si>
  <si>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</si>
  <si>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</si>
  <si>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</si>
  <si>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</si>
  <si>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</si>
  <si>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</si>
  <si>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</si>
  <si>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</si>
  <si>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</si>
  <si>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</si>
  <si>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</si>
  <si>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</si>
  <si>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</si>
  <si>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</si>
  <si>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</si>
  <si>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</si>
  <si>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</si>
  <si>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</si>
  <si>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</si>
  <si>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</si>
  <si>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</si>
  <si>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</si>
  <si>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</si>
  <si>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</si>
  <si>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</si>
  <si>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</si>
  <si>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</si>
  <si>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</si>
  <si>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</si>
  <si>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</si>
  <si>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</si>
  <si>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</si>
  <si>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</si>
  <si>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</si>
  <si>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</si>
  <si>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</si>
  <si>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</si>
  <si>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</si>
  <si>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</si>
  <si>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</si>
  <si>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</si>
  <si>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</si>
  <si>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</si>
  <si>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</si>
  <si>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</si>
  <si>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</si>
  <si>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</si>
  <si>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</si>
  <si>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</si>
  <si>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</si>
  <si>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</si>
  <si>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</si>
  <si>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</si>
  <si>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</si>
  <si>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</si>
  <si>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</si>
  <si>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</si>
  <si>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</si>
  <si>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</si>
  <si>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</si>
  <si>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</si>
  <si>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</si>
  <si>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</si>
  <si>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</si>
  <si>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</si>
  <si>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</si>
  <si>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</si>
  <si>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</si>
  <si>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</si>
  <si>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</si>
  <si>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</si>
  <si>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</si>
  <si>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</si>
  <si>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</si>
  <si>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</si>
  <si>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</si>
  <si>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</si>
  <si>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</si>
  <si>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</si>
  <si>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</si>
  <si>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</si>
  <si>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</si>
  <si>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</si>
  <si>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</si>
  <si>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</si>
  <si>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</si>
  <si>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</si>
  <si>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</si>
  <si>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</si>
  <si>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</si>
  <si>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</si>
  <si>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</si>
  <si>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</si>
  <si>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</si>
  <si>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</si>
  <si>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</si>
  <si>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</si>
  <si>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</si>
  <si>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</si>
  <si>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</si>
  <si>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</si>
  <si>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</si>
  <si>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</si>
  <si>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</si>
  <si>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</si>
  <si>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</si>
  <si>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</si>
  <si>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</si>
  <si>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</si>
  <si>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</si>
  <si>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</si>
  <si>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</si>
  <si>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</si>
  <si>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</si>
  <si>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</si>
  <si>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</si>
  <si>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</si>
  <si>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</si>
  <si>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</si>
  <si>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</si>
  <si>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</si>
  <si>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</si>
  <si>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</si>
  <si>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</si>
  <si>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</si>
  <si>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</si>
  <si>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</si>
  <si>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</si>
  <si>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</si>
  <si>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</si>
  <si>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</si>
  <si>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</si>
  <si>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</si>
  <si>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</si>
  <si>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</si>
  <si>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</si>
  <si>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</si>
  <si>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</si>
  <si>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</si>
  <si>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</si>
  <si>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</si>
  <si>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</si>
  <si>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</si>
  <si>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</si>
  <si>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</si>
  <si>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</si>
  <si>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</si>
  <si>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</si>
  <si>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</si>
  <si>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</si>
  <si>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</si>
  <si>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</si>
  <si>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</si>
  <si>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</si>
  <si>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</si>
  <si>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</si>
  <si>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</si>
  <si>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</si>
  <si>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</si>
  <si>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</si>
  <si>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</si>
  <si>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</si>
  <si>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</si>
  <si>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</si>
  <si>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</si>
  <si>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</si>
  <si>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</si>
  <si>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</si>
  <si>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</si>
  <si>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</si>
  <si>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</si>
  <si>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</si>
  <si>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</si>
  <si>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</si>
  <si>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</si>
  <si>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</si>
  <si>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</si>
  <si>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</si>
  <si>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</si>
  <si>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</si>
  <si>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</si>
  <si>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</si>
  <si>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</si>
  <si>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</si>
  <si>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</si>
  <si>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</si>
  <si>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</si>
  <si>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</si>
  <si>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</si>
  <si>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</si>
  <si>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</si>
  <si>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</si>
  <si>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</si>
  <si>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</si>
  <si>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</si>
  <si>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</si>
  <si>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</si>
  <si>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</si>
  <si>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</si>
  <si>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</si>
  <si>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</si>
  <si>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</si>
  <si>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</si>
  <si>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</si>
  <si>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</si>
  <si>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</si>
  <si>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</si>
  <si>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</si>
  <si>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</si>
  <si>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</si>
  <si>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</si>
  <si>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</si>
  <si>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</si>
  <si>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</si>
  <si>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</si>
  <si>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</si>
  <si>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</si>
  <si>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</si>
  <si>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</si>
  <si>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</si>
  <si>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</si>
  <si>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</si>
  <si>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</si>
  <si>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</si>
  <si>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</si>
  <si>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</si>
  <si>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</si>
  <si>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</si>
  <si>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</si>
  <si>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</si>
  <si>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</si>
  <si>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</si>
  <si>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</si>
  <si>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</si>
  <si>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</si>
  <si>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</si>
  <si>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</si>
  <si>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</si>
  <si>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</si>
  <si>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</si>
  <si>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</si>
  <si>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</si>
  <si>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</si>
  <si>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</si>
  <si>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</si>
  <si>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</si>
  <si>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</si>
  <si>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</si>
  <si>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</si>
  <si>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</si>
  <si>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</si>
  <si>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</si>
  <si>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</si>
  <si>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</si>
  <si>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</si>
  <si>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</si>
  <si>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</si>
  <si>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</si>
  <si>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</si>
  <si>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</si>
  <si>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</si>
  <si>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</si>
  <si>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</si>
  <si>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</si>
  <si>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</si>
  <si>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</si>
  <si>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</si>
  <si>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</si>
  <si>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</si>
  <si>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</si>
  <si>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</si>
  <si>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</si>
  <si>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</si>
  <si>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</si>
  <si>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</si>
  <si>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</si>
  <si>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</si>
  <si>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</si>
  <si>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</si>
  <si>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</si>
  <si>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</si>
  <si>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</si>
  <si>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</si>
  <si>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</si>
  <si>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</si>
  <si>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</si>
  <si>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</si>
  <si>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</si>
  <si>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</si>
  <si>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</si>
  <si>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</si>
  <si>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</si>
  <si>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</si>
  <si>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</si>
  <si>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</si>
  <si>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</si>
  <si>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</si>
  <si>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</si>
  <si>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</si>
  <si>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</si>
  <si>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</si>
  <si>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</si>
  <si>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</si>
  <si>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</si>
  <si>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</si>
  <si>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</si>
  <si>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</si>
  <si>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</si>
  <si>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</si>
  <si>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</si>
  <si>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</si>
  <si>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</si>
  <si>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</si>
  <si>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</si>
  <si>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</si>
  <si>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</si>
  <si>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</si>
  <si>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</si>
  <si>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</si>
  <si>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</si>
  <si>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</si>
  <si>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</si>
  <si>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</si>
  <si>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</si>
  <si>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</si>
  <si>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</si>
  <si>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</si>
  <si>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</si>
  <si>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</si>
  <si>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</si>
  <si>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</si>
  <si>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</si>
  <si>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</si>
  <si>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</si>
  <si>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</si>
  <si>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</si>
  <si>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</si>
  <si>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</si>
  <si>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</si>
  <si>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</si>
  <si>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</si>
  <si>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</si>
  <si>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</si>
  <si>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</si>
  <si>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</si>
  <si>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</si>
  <si>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</si>
  <si>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</si>
  <si>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</si>
  <si>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</si>
  <si>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</si>
  <si>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</si>
  <si>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</si>
  <si>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</si>
  <si>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</si>
  <si>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</si>
  <si>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</si>
  <si>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</si>
  <si>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</si>
  <si>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</si>
  <si>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</si>
  <si>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</si>
  <si>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</si>
  <si>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</si>
  <si>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</si>
  <si>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</si>
  <si>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</si>
  <si>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</si>
  <si>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</si>
  <si>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</si>
  <si>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</si>
  <si>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</si>
  <si>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</si>
  <si>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</si>
  <si>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</si>
  <si>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</si>
  <si>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</si>
  <si>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</si>
  <si>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</si>
  <si>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</si>
  <si>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</si>
  <si>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</si>
  <si>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</si>
  <si>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</si>
  <si>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</si>
  <si>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</si>
  <si>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</si>
  <si>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</si>
  <si>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</si>
  <si>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</si>
  <si>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</si>
  <si>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</si>
  <si>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</si>
  <si>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</si>
  <si>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</si>
  <si>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</si>
  <si>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</si>
  <si>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</si>
  <si>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</si>
  <si>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</si>
  <si>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</si>
  <si>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</si>
  <si>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</si>
  <si>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</si>
  <si>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</si>
  <si>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</si>
  <si>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</si>
  <si>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</si>
  <si>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</si>
  <si>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</si>
  <si>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</si>
  <si>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</si>
  <si>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</si>
  <si>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</si>
  <si>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</si>
  <si>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</si>
  <si>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</si>
  <si>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</si>
  <si>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</si>
  <si>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</si>
  <si>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</si>
  <si>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</si>
  <si>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</si>
  <si>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</si>
  <si>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</si>
  <si>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</si>
  <si>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</si>
  <si>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</si>
  <si>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</si>
  <si>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</si>
  <si>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</si>
  <si>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</si>
  <si>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</si>
  <si>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</si>
  <si>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</si>
  <si>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</si>
  <si>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</si>
  <si>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</si>
  <si>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</si>
  <si>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</si>
  <si>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</si>
  <si>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</si>
  <si>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</si>
  <si>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</si>
  <si>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</si>
  <si>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</si>
  <si>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</si>
  <si>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</si>
  <si>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</si>
  <si>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</si>
  <si>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</si>
  <si>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</si>
  <si>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</si>
  <si>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</si>
  <si>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</si>
  <si>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</si>
  <si>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</si>
  <si>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</si>
  <si>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</si>
  <si>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</si>
  <si>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</si>
  <si>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</si>
  <si>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</si>
  <si>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</si>
  <si>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</si>
  <si>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</si>
  <si>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</si>
  <si>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</si>
  <si>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</si>
  <si>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</si>
  <si>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</si>
  <si>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</si>
  <si>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</si>
  <si>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</si>
  <si>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</si>
  <si>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</si>
  <si>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</si>
  <si>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</si>
  <si>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</si>
  <si>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</si>
  <si>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</si>
  <si>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</si>
  <si>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</si>
  <si>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</si>
  <si>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</si>
  <si>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</si>
  <si>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</si>
  <si>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</si>
  <si>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</si>
  <si>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</si>
  <si>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</si>
  <si>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</si>
  <si>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</si>
  <si>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</si>
  <si>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</si>
  <si>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</si>
  <si>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</si>
  <si>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</si>
  <si>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</si>
  <si>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</si>
  <si>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</si>
  <si>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</si>
  <si>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</si>
  <si>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</si>
  <si>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</si>
  <si>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</si>
  <si>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</si>
  <si>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</si>
  <si>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</si>
  <si>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</si>
  <si>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</si>
  <si>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</si>
  <si>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</si>
  <si>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</si>
  <si>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</si>
  <si>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</si>
  <si>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</si>
  <si>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</si>
  <si>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</si>
  <si>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</si>
  <si>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</si>
  <si>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</si>
  <si>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</si>
  <si>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</si>
  <si>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</si>
  <si>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</si>
  <si>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</si>
  <si>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</si>
  <si>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</si>
  <si>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</si>
  <si>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</si>
  <si>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</si>
  <si>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</si>
  <si>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</si>
  <si>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</si>
  <si>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</si>
  <si>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</si>
  <si>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</si>
  <si>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</si>
  <si>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</si>
  <si>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</si>
  <si>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</si>
  <si>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</si>
  <si>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</si>
  <si>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</si>
  <si>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</si>
  <si>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</si>
  <si>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</si>
  <si>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</si>
  <si>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</si>
  <si>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</si>
  <si>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</si>
  <si>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</si>
  <si>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</si>
  <si>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</si>
  <si>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</si>
  <si>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</si>
  <si>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</si>
  <si>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</si>
  <si>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</si>
  <si>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</si>
  <si>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</si>
  <si>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</si>
  <si>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</si>
  <si>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</si>
  <si>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</si>
  <si>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</si>
  <si>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</si>
  <si>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</si>
  <si>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</si>
  <si>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</si>
  <si>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</si>
  <si>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</si>
  <si>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</si>
  <si>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</si>
  <si>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</si>
  <si>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</si>
  <si>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</si>
  <si>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</si>
  <si>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</si>
  <si>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</si>
  <si>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</si>
  <si>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</si>
  <si>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</si>
  <si>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</si>
  <si>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</si>
  <si>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</si>
  <si>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</si>
  <si>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</si>
  <si>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</si>
  <si>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</si>
  <si>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</si>
  <si>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</si>
  <si>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</si>
  <si>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</si>
  <si>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</si>
  <si>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</si>
  <si>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</si>
  <si>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</si>
  <si>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</si>
  <si>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</si>
  <si>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</si>
  <si>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</si>
  <si>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</si>
  <si>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</si>
  <si>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</si>
  <si>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</si>
  <si>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</si>
  <si>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</si>
  <si>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</si>
  <si>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</si>
  <si>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</si>
  <si>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</si>
  <si>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</si>
  <si>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</si>
  <si>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</si>
  <si>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</si>
  <si>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</si>
  <si>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</si>
  <si>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</si>
  <si>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</si>
  <si>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</si>
  <si>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</si>
  <si>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</si>
  <si>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</si>
  <si>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</si>
  <si>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</si>
  <si>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</si>
  <si>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</si>
  <si>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</si>
  <si>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</si>
  <si>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</si>
  <si>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</si>
  <si>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</si>
  <si>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</si>
  <si>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</si>
  <si>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</si>
  <si>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</si>
  <si>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</si>
  <si>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</si>
  <si>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</si>
  <si>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</si>
  <si>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</si>
  <si>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</si>
  <si>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</si>
  <si>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</si>
  <si>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</si>
  <si>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</si>
  <si>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</si>
  <si>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</si>
  <si>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</si>
  <si>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</si>
  <si>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</si>
  <si>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</si>
  <si>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</si>
  <si>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</si>
  <si>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</si>
  <si>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</si>
  <si>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</si>
  <si>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</si>
  <si>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</si>
  <si>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</si>
  <si>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</si>
  <si>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</si>
  <si>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</si>
  <si>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</si>
  <si>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</si>
  <si>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</si>
  <si>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</si>
  <si>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</si>
  <si>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</si>
  <si>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</si>
  <si>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</si>
  <si>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</si>
  <si>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</si>
  <si>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</si>
  <si>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</si>
  <si>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</si>
  <si>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</si>
  <si>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</si>
  <si>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</si>
  <si>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</si>
  <si>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</si>
  <si>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</si>
  <si>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</si>
  <si>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</si>
  <si>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</si>
  <si>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</si>
  <si>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</si>
  <si>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</si>
  <si>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</si>
  <si>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</si>
  <si>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</si>
  <si>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</si>
  <si>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</si>
  <si>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</si>
  <si>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</si>
  <si>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</si>
  <si>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</si>
  <si>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</si>
  <si>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</si>
  <si>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</si>
  <si>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</si>
  <si>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</si>
  <si>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</si>
  <si>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</si>
  <si>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</si>
  <si>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</si>
  <si>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</si>
  <si>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</si>
  <si>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</si>
  <si>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</si>
  <si>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</si>
  <si>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</si>
  <si>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</si>
  <si>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</si>
  <si>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</si>
  <si>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</si>
  <si>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</si>
  <si>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</si>
  <si>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</si>
  <si>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</si>
  <si>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</si>
  <si>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</si>
  <si>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</si>
  <si>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</si>
  <si>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</si>
  <si>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</si>
  <si>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</si>
  <si>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</si>
  <si>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</si>
  <si>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</si>
  <si>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</si>
  <si>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</si>
  <si>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</si>
  <si>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</si>
  <si>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</si>
  <si>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</si>
  <si>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</si>
  <si>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</si>
  <si>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</si>
  <si>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</si>
  <si>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</si>
  <si>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</si>
  <si>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</si>
  <si>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</si>
  <si>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</si>
  <si>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</si>
  <si>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</si>
  <si>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</si>
  <si>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</si>
  <si>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</si>
  <si>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</si>
  <si>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</si>
  <si>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</si>
  <si>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</si>
  <si>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</si>
  <si>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</si>
  <si>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</si>
  <si>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</si>
  <si>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</si>
  <si>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</si>
  <si>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</si>
  <si>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</si>
  <si>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</si>
  <si>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</si>
  <si>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</si>
  <si>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</si>
  <si>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</si>
  <si>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</si>
  <si>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</si>
  <si>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</si>
  <si>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</si>
  <si>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</si>
  <si>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</si>
  <si>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</si>
  <si>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</si>
  <si>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</si>
  <si>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</si>
  <si>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</si>
  <si>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</si>
  <si>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</si>
  <si>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</si>
  <si>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</si>
  <si>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</si>
  <si>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</si>
  <si>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</si>
  <si>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</si>
  <si>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</si>
  <si>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</si>
  <si>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</si>
  <si>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</si>
  <si>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</si>
  <si>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</si>
  <si>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</si>
  <si>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</si>
  <si>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</si>
  <si>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</si>
  <si>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</si>
  <si>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</si>
  <si>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</si>
  <si>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</si>
  <si>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</si>
  <si>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</si>
  <si>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</si>
  <si>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</si>
  <si>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</si>
  <si>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</si>
  <si>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</si>
  <si>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</si>
  <si>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</si>
  <si>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</si>
  <si>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</si>
  <si>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</si>
  <si>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</si>
  <si>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</si>
  <si>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</si>
  <si>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</si>
  <si>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</si>
  <si>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</si>
  <si>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</si>
  <si>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</si>
  <si>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</si>
  <si>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</si>
  <si>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</si>
  <si>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</si>
  <si>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</si>
  <si>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</si>
  <si>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</si>
  <si>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</si>
  <si>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</si>
  <si>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</si>
  <si>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</si>
  <si>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</si>
  <si>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</si>
  <si>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</si>
  <si>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</si>
  <si>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</si>
  <si>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</si>
  <si>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</si>
  <si>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</si>
  <si>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</si>
  <si>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</si>
  <si>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</si>
  <si>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</si>
  <si>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</si>
  <si>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</si>
  <si>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</si>
  <si>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</si>
  <si>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</si>
  <si>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</si>
  <si>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</si>
  <si>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</si>
  <si>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</si>
  <si>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</si>
  <si>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</si>
  <si>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</si>
  <si>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</si>
  <si>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</si>
  <si>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</si>
  <si>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</si>
  <si>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</si>
  <si>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</si>
  <si>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</si>
  <si>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</si>
  <si>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</si>
  <si>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</si>
  <si>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</si>
  <si>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</si>
  <si>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</si>
  <si>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</si>
  <si>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</si>
  <si>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</si>
  <si>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</si>
  <si>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</si>
  <si>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</si>
  <si>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</si>
  <si>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</si>
  <si>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</si>
  <si>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</si>
  <si>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</si>
  <si>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</si>
  <si>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</si>
  <si>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</si>
  <si>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</si>
  <si>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</si>
  <si>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</si>
  <si>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</si>
  <si>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</si>
  <si>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</si>
  <si>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</si>
  <si>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</si>
  <si>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</si>
  <si>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</si>
  <si>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</si>
  <si>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</si>
  <si>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</si>
  <si>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</si>
  <si>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</si>
  <si>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</si>
  <si>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</si>
  <si>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</si>
  <si>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</si>
  <si>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</si>
  <si>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</si>
  <si>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</si>
  <si>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</si>
  <si>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</si>
  <si>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</si>
  <si>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</si>
  <si>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</si>
  <si>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</si>
  <si>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</si>
  <si>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</si>
  <si>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</si>
  <si>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</si>
  <si>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</si>
  <si>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</si>
  <si>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</si>
  <si>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</si>
  <si>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</si>
  <si>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</si>
  <si>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</si>
  <si>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</si>
  <si>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</si>
  <si>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</si>
  <si>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</si>
  <si>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</si>
  <si>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</si>
  <si>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</si>
  <si>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</si>
  <si>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</si>
  <si>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</si>
  <si>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</si>
  <si>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</si>
  <si>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</si>
  <si>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</si>
  <si>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</si>
  <si>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</si>
  <si>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</si>
  <si>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</si>
  <si>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</si>
  <si>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</si>
  <si>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</si>
  <si>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</si>
  <si>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</si>
  <si>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</si>
  <si>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</si>
  <si>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</si>
  <si>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</si>
  <si>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</si>
  <si>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</si>
  <si>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</si>
  <si>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</si>
  <si>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</si>
  <si>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</si>
  <si>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</si>
  <si>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</si>
  <si>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</si>
  <si>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</si>
  <si>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</si>
  <si>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</si>
  <si>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</si>
  <si>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</si>
  <si>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</si>
  <si>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</si>
  <si>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</si>
  <si>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</si>
  <si>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</si>
  <si>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</si>
  <si>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</si>
  <si>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</si>
  <si>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</si>
  <si>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</si>
  <si>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</si>
  <si>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</si>
  <si>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</si>
  <si>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</si>
  <si>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</si>
  <si>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</si>
  <si>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</si>
  <si>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</si>
  <si>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</si>
  <si>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</si>
  <si>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</si>
  <si>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</si>
  <si>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</si>
  <si>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</si>
  <si>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</si>
  <si>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</si>
  <si>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</si>
  <si>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</si>
  <si>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</si>
  <si>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</si>
  <si>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</si>
  <si>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</si>
  <si>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</si>
  <si>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</si>
  <si>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</si>
  <si>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</si>
  <si>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</si>
  <si>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</si>
  <si>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</si>
  <si>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</si>
  <si>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</si>
  <si>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</si>
  <si>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</si>
  <si>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</si>
  <si>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</si>
  <si>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</si>
  <si>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</si>
  <si>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</si>
  <si>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</si>
  <si>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</si>
  <si>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</si>
  <si>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</si>
  <si>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</si>
  <si>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</si>
  <si>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</si>
  <si>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</si>
  <si>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</si>
  <si>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</si>
  <si>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</si>
  <si>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</si>
  <si>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</si>
  <si>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</si>
  <si>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</si>
  <si>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</si>
  <si>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</si>
  <si>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</si>
  <si>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</si>
  <si>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</si>
  <si>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</si>
  <si>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</si>
  <si>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</si>
  <si>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</si>
  <si>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</si>
  <si>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</si>
  <si>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</si>
  <si>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</si>
  <si>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</si>
  <si>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</si>
  <si>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</si>
  <si>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</si>
  <si>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</si>
  <si>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</si>
  <si>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</si>
  <si>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</si>
  <si>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</si>
  <si>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</si>
  <si>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</si>
  <si>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</si>
  <si>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</si>
  <si>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</si>
  <si>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</si>
  <si>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</si>
  <si>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</si>
  <si>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</si>
  <si>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</si>
  <si>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</si>
  <si>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</si>
  <si>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</si>
  <si>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</si>
  <si>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</si>
  <si>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</si>
  <si>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</si>
  <si>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</si>
  <si>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</si>
  <si>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</si>
  <si>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</si>
  <si>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</si>
  <si>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</si>
  <si>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</si>
  <si>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</si>
  <si>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</si>
  <si>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</si>
  <si>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</si>
  <si>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</si>
  <si>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</si>
  <si>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</si>
  <si>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</si>
  <si>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</si>
  <si>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</si>
  <si>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</si>
  <si>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</si>
  <si>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</si>
  <si>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</si>
  <si>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</si>
  <si>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</si>
  <si>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</si>
  <si>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</si>
  <si>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</si>
  <si>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</si>
  <si>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</si>
  <si>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</si>
  <si>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</si>
  <si>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</si>
  <si>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</si>
  <si>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</si>
  <si>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</si>
  <si>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</si>
  <si>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</si>
  <si>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</si>
  <si>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</si>
  <si>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</si>
  <si>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</si>
  <si>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</si>
  <si>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</si>
  <si>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</si>
  <si>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</si>
  <si>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</si>
  <si>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</si>
  <si>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</si>
  <si>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</si>
  <si>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</si>
  <si>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</si>
  <si>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</si>
  <si>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</si>
  <si>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</si>
  <si>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</si>
  <si>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</si>
  <si>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</si>
  <si>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</si>
  <si>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</si>
  <si>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</si>
  <si>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</si>
  <si>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</si>
  <si>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</si>
  <si>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</si>
  <si>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</si>
  <si>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</si>
  <si>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</si>
  <si>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</si>
  <si>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</si>
  <si>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</si>
  <si>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</si>
  <si>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</si>
  <si>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</si>
  <si>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</si>
  <si>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</si>
  <si>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</si>
  <si>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</si>
  <si>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</si>
  <si>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</si>
  <si>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</si>
  <si>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</si>
  <si>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</si>
  <si>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</si>
  <si>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</si>
  <si>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</si>
  <si>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</si>
  <si>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</si>
  <si>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</si>
  <si>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</si>
  <si>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</si>
  <si>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</si>
  <si>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</si>
  <si>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</si>
  <si>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</si>
  <si>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</si>
  <si>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</si>
  <si>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</si>
  <si>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</si>
  <si>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</si>
  <si>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</si>
  <si>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</si>
  <si>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</si>
  <si>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</si>
  <si>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</si>
  <si>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</si>
  <si>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</si>
  <si>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</si>
  <si>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</si>
  <si>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</si>
  <si>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</si>
  <si>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</si>
  <si>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</si>
  <si>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</si>
  <si>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</si>
  <si>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</si>
  <si>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</si>
  <si>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</si>
  <si>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</si>
  <si>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</si>
  <si>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</si>
  <si>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</si>
  <si>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</si>
  <si>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</si>
  <si>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</si>
  <si>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</si>
  <si>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</si>
  <si>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</si>
  <si>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</si>
  <si>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</si>
  <si>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</si>
  <si>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</si>
  <si>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</si>
  <si>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</si>
  <si>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</si>
  <si>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</si>
  <si>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</si>
  <si>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</si>
  <si>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</si>
  <si>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</si>
  <si>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</si>
  <si>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</si>
  <si>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</si>
  <si>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</si>
  <si>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</si>
  <si>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</si>
  <si>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</si>
  <si>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</si>
  <si>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</si>
  <si>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</si>
  <si>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</si>
  <si>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</si>
  <si>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</si>
  <si>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</si>
  <si>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</si>
  <si>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</si>
  <si>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</si>
  <si>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</si>
  <si>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</si>
  <si>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</si>
  <si>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</si>
  <si>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</si>
  <si>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</si>
  <si>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</si>
  <si>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</si>
  <si>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</si>
  <si>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</si>
  <si>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</si>
  <si>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</si>
  <si>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</si>
  <si>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</si>
  <si>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</si>
  <si>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</si>
  <si>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</si>
  <si>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</si>
  <si>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</si>
  <si>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</si>
  <si>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</si>
  <si>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</si>
  <si>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</si>
  <si>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</si>
  <si>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</si>
  <si>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</si>
  <si>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</si>
  <si>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</si>
  <si>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</si>
  <si>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</si>
  <si>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</si>
  <si>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</si>
  <si>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</si>
  <si>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</si>
  <si>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</si>
  <si>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</si>
  <si>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</si>
  <si>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</si>
  <si>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</si>
  <si>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</si>
  <si>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</si>
  <si>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</si>
  <si>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</si>
  <si>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</si>
  <si>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</si>
  <si>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</si>
  <si>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</si>
  <si>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</si>
  <si>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</si>
  <si>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</si>
  <si>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</si>
  <si>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</si>
  <si>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</si>
  <si>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</si>
  <si>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</si>
  <si>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</si>
  <si>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</si>
  <si>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</si>
  <si>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</si>
  <si>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</si>
  <si>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</si>
  <si>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</si>
  <si>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</si>
  <si>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</si>
  <si>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</si>
  <si>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</si>
  <si>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</si>
  <si>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</si>
  <si>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</si>
  <si>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</si>
  <si>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</si>
  <si>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</si>
  <si>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</si>
  <si>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</si>
  <si>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</si>
  <si>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</si>
  <si>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</si>
  <si>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</si>
  <si>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</si>
  <si>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</si>
  <si>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</si>
  <si>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</si>
  <si>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</si>
  <si>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</si>
  <si>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</si>
  <si>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</si>
  <si>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</si>
  <si>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</si>
  <si>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</si>
  <si>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</si>
  <si>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</si>
  <si>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</si>
  <si>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</si>
  <si>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</si>
  <si>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</si>
  <si>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</si>
  <si>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</si>
  <si>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</si>
  <si>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</si>
  <si>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</si>
  <si>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</si>
  <si>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</si>
  <si>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</si>
  <si>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</si>
  <si>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</si>
  <si>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</si>
  <si>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</si>
  <si>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</si>
  <si>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</si>
  <si>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</si>
  <si>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</si>
  <si>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</si>
  <si>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</si>
  <si>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</si>
  <si>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</si>
  <si>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</si>
  <si>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</si>
  <si>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</si>
  <si>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</si>
  <si>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</si>
  <si>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</si>
  <si>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</si>
  <si>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</si>
  <si>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</si>
  <si>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</si>
  <si>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</si>
  <si>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</si>
  <si>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</si>
  <si>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</si>
  <si>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</si>
  <si>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</si>
  <si>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</si>
  <si>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</si>
  <si>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</si>
  <si>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</si>
  <si>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</si>
  <si>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</si>
  <si>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</si>
  <si>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</si>
  <si>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</si>
  <si>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</si>
  <si>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</si>
  <si>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</si>
  <si>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</si>
  <si>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</si>
  <si>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</si>
  <si>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</si>
  <si>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</si>
  <si>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</si>
  <si>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</si>
  <si>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</si>
  <si>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</si>
  <si>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</si>
  <si>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</si>
  <si>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</si>
  <si>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</si>
  <si>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</si>
  <si>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</si>
  <si>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</si>
  <si>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</si>
  <si>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</si>
  <si>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</si>
  <si>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</si>
  <si>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</si>
  <si>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</si>
  <si>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</si>
  <si>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</si>
  <si>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</si>
  <si>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</si>
  <si>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</si>
  <si>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</si>
  <si>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</si>
  <si>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</si>
  <si>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</si>
  <si>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</si>
  <si>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</si>
  <si>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</si>
  <si>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</si>
  <si>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</si>
  <si>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</si>
  <si>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</si>
  <si>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</si>
  <si>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</si>
  <si>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</si>
  <si>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</si>
  <si>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</si>
  <si>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</si>
  <si>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</si>
  <si>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</si>
  <si>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</si>
  <si>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</si>
  <si>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</si>
  <si>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</si>
  <si>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</si>
  <si>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</si>
  <si>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</si>
  <si>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</si>
  <si>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</si>
  <si>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</si>
  <si>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</si>
  <si>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</si>
  <si>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</si>
  <si>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</si>
  <si>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</si>
  <si>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</si>
  <si>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</si>
  <si>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</si>
  <si>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</si>
  <si>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</si>
  <si>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</si>
  <si>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</si>
  <si>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</si>
  <si>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</si>
  <si>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</si>
  <si>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</si>
  <si>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</si>
  <si>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</si>
  <si>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</si>
  <si>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</si>
  <si>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</si>
  <si>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</si>
  <si>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</si>
  <si>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</si>
  <si>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</si>
  <si>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</si>
  <si>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</si>
  <si>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</si>
  <si>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</si>
  <si>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</si>
  <si>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</si>
  <si>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</si>
  <si>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</si>
  <si>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</si>
  <si>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</si>
  <si>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</si>
  <si>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</si>
  <si>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</si>
  <si>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</si>
  <si>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</si>
  <si>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</si>
  <si>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</si>
  <si>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</si>
  <si>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</si>
  <si>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</si>
  <si>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</si>
  <si>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</si>
  <si>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</si>
  <si>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</si>
  <si>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</si>
  <si>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</si>
  <si>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</si>
  <si>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</si>
  <si>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</si>
  <si>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</si>
  <si>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</si>
  <si>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</si>
  <si>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</si>
  <si>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</si>
  <si>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</si>
  <si>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</si>
  <si>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</si>
  <si>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</si>
  <si>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</si>
  <si>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</si>
  <si>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</si>
  <si>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</si>
  <si>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</si>
  <si>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</si>
  <si>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</si>
  <si>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</si>
  <si>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</si>
  <si>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</si>
  <si>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</si>
  <si>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</si>
  <si>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</si>
  <si>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</si>
  <si>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</si>
  <si>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</si>
  <si>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</si>
  <si>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</si>
  <si>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</si>
  <si>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</si>
  <si>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</si>
  <si>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</si>
  <si>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</si>
  <si>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</si>
  <si>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</si>
  <si>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</si>
  <si>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</si>
  <si>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</si>
  <si>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</si>
  <si>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</si>
  <si>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</si>
  <si>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</si>
  <si>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</si>
  <si>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</si>
  <si>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</si>
  <si>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</si>
  <si>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</si>
  <si>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</si>
  <si>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</si>
  <si>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</si>
  <si>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</si>
  <si>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</si>
  <si>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</si>
  <si>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</si>
  <si>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</si>
  <si>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</si>
  <si>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</si>
  <si>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</si>
  <si>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</si>
  <si>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</si>
  <si>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</si>
  <si>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</si>
  <si>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</si>
  <si>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</si>
  <si>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</si>
  <si>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</si>
  <si>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</si>
  <si>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</si>
  <si>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</si>
  <si>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</si>
  <si>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</si>
  <si>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</si>
  <si>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</si>
  <si>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</si>
  <si>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</si>
  <si>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</si>
  <si>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</si>
  <si>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</si>
  <si>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</si>
  <si>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</si>
  <si>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</si>
  <si>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</si>
  <si>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</si>
  <si>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</si>
  <si>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</si>
  <si>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</si>
  <si>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</si>
  <si>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</si>
  <si>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</si>
  <si>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</si>
  <si>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</si>
  <si>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</si>
  <si>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</si>
  <si>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</si>
  <si>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</si>
  <si>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</si>
  <si>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</si>
  <si>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</si>
  <si>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</si>
  <si>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</si>
  <si>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</si>
  <si>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</si>
  <si>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</si>
  <si>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</si>
  <si>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</si>
  <si>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</si>
  <si>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</si>
  <si>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</si>
  <si>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</si>
  <si>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</si>
  <si>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</si>
  <si>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</si>
  <si>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</si>
  <si>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</si>
  <si>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</si>
  <si>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</si>
  <si>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</si>
  <si>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</si>
  <si>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</si>
  <si>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</si>
  <si>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</si>
  <si>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</si>
  <si>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</si>
  <si>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</si>
  <si>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</si>
  <si>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</si>
  <si>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</si>
  <si>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</si>
  <si>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</si>
  <si>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</si>
  <si>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</si>
  <si>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</si>
  <si>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</si>
  <si>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</si>
  <si>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</si>
  <si>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</si>
  <si>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</si>
  <si>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</si>
  <si>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</si>
  <si>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</si>
  <si>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</si>
  <si>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</si>
  <si>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</si>
  <si>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</si>
  <si>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</si>
  <si>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</si>
  <si>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</si>
  <si>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</si>
  <si>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</si>
  <si>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</si>
  <si>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</si>
  <si>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</si>
  <si>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</si>
  <si>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</si>
  <si>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</si>
  <si>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</si>
  <si>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</si>
  <si>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</si>
  <si>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</si>
  <si>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</si>
  <si>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</si>
  <si>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</si>
  <si>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</si>
  <si>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</si>
  <si>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</si>
  <si>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</si>
  <si>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</si>
  <si>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</si>
  <si>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</si>
  <si>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</si>
  <si>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</si>
  <si>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</si>
  <si>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</si>
  <si>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</si>
  <si>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</si>
  <si>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</si>
  <si>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</si>
  <si>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</si>
  <si>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</si>
  <si>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</si>
  <si>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</si>
  <si>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</si>
  <si>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</si>
  <si>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</si>
  <si>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</si>
  <si>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</si>
  <si>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</si>
  <si>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</si>
  <si>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</si>
  <si>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</si>
  <si>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</si>
  <si>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</si>
  <si>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</si>
  <si>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</si>
  <si>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</si>
  <si>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</si>
  <si>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</si>
  <si>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</si>
  <si>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</si>
  <si>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</si>
  <si>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</si>
  <si>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</si>
  <si>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</si>
  <si>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</si>
  <si>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</si>
  <si>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</si>
  <si>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</si>
  <si>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</si>
  <si>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</si>
  <si>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</si>
  <si>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</si>
  <si>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</si>
  <si>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</si>
  <si>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</si>
  <si>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</si>
  <si>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</si>
  <si>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</si>
  <si>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</si>
  <si>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</si>
  <si>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</si>
  <si>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</si>
  <si>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</si>
  <si>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</si>
  <si>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</si>
  <si>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</si>
  <si>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</si>
  <si>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</si>
  <si>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</si>
  <si>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</si>
  <si>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</si>
  <si>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</si>
  <si>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</si>
  <si>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</si>
  <si>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</si>
  <si>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</si>
  <si>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</si>
  <si>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</si>
  <si>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</si>
  <si>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</si>
  <si>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</si>
  <si>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</si>
  <si>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</si>
  <si>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</si>
  <si>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</si>
  <si>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</si>
  <si>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</si>
  <si>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</si>
  <si>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</si>
  <si>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</si>
  <si>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</si>
  <si>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</si>
  <si>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</si>
  <si>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</si>
  <si>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</si>
  <si>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</si>
  <si>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</si>
  <si>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</si>
  <si>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</si>
  <si>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</si>
  <si>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</si>
  <si>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</si>
  <si>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</si>
  <si>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</si>
  <si>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</si>
  <si>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</si>
  <si>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</si>
  <si>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</si>
  <si>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</si>
  <si>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</si>
  <si>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</si>
  <si>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</si>
  <si>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</si>
  <si>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</si>
  <si>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</si>
  <si>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</si>
  <si>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</si>
  <si>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</si>
  <si>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</si>
  <si>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</si>
  <si>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</si>
  <si>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</si>
  <si>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</si>
  <si>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</si>
  <si>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</si>
  <si>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</si>
  <si>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</si>
  <si>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</si>
  <si>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</si>
  <si>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</si>
  <si>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</si>
  <si>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</si>
  <si>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</si>
  <si>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</si>
  <si>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</si>
  <si>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</si>
  <si>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</si>
  <si>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</si>
  <si>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</si>
  <si>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</si>
  <si>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</si>
  <si>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</si>
  <si>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</si>
  <si>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</si>
  <si>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</si>
  <si>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</si>
  <si>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</si>
  <si>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</si>
  <si>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</si>
  <si>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</si>
  <si>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</si>
  <si>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</si>
  <si>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</si>
  <si>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</si>
  <si>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</si>
  <si>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</si>
  <si>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</si>
  <si>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</si>
  <si>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</si>
  <si>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</si>
  <si>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</si>
  <si>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</si>
  <si>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</si>
  <si>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</si>
  <si>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</si>
  <si>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</si>
  <si>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</si>
  <si>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</si>
  <si>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</si>
  <si>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</si>
  <si>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</si>
  <si>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</si>
  <si>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</si>
  <si>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</si>
  <si>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</si>
  <si>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</si>
  <si>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</si>
  <si>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</si>
  <si>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</si>
  <si>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</si>
  <si>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</si>
  <si>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</si>
  <si>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</si>
  <si>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</si>
  <si>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</si>
  <si>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</si>
  <si>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</si>
  <si>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</si>
  <si>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</si>
  <si>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</si>
  <si>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</si>
  <si>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</si>
  <si>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</si>
  <si>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</si>
  <si>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</si>
  <si>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</si>
  <si>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</si>
  <si>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</si>
  <si>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</si>
  <si>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</si>
  <si>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</si>
  <si>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</si>
  <si>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</si>
  <si>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</si>
  <si>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</si>
  <si>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</si>
  <si>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</si>
  <si>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</si>
  <si>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</si>
  <si>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</si>
  <si>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</si>
  <si>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</si>
  <si>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</si>
  <si>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</si>
  <si>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</si>
  <si>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</si>
  <si>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</si>
  <si>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</si>
  <si>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</si>
  <si>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</si>
  <si>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</si>
  <si>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</si>
  <si>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</si>
  <si>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</si>
  <si>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</si>
  <si>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</si>
  <si>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</si>
  <si>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</si>
  <si>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</si>
  <si>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</si>
  <si>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</si>
  <si>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</si>
  <si>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</si>
  <si>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</si>
  <si>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</si>
  <si>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</si>
  <si>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</si>
  <si>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</si>
  <si>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</si>
  <si>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</si>
  <si>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</si>
  <si>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</si>
  <si>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</si>
  <si>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</si>
  <si>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</si>
  <si>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</si>
  <si>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</si>
  <si>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</si>
  <si>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</si>
  <si>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</si>
  <si>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</si>
  <si>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</si>
  <si>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</si>
  <si>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</si>
  <si>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</si>
  <si>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</si>
  <si>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</si>
  <si>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</si>
  <si>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</si>
  <si>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</si>
  <si>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</si>
  <si>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</si>
  <si>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</si>
  <si>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</si>
  <si>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</si>
  <si>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</si>
  <si>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</si>
  <si>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</si>
  <si>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</si>
  <si>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</si>
  <si>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</si>
  <si>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</si>
  <si>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</si>
  <si>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</si>
  <si>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</si>
  <si>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</si>
  <si>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</si>
  <si>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</si>
  <si>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</si>
  <si>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</si>
  <si>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</si>
  <si>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</si>
  <si>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</si>
  <si>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</si>
  <si>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</si>
  <si>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</si>
  <si>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</si>
  <si>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</si>
  <si>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</si>
  <si>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</si>
  <si>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</si>
  <si>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</si>
  <si>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</si>
  <si>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</si>
  <si>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</si>
  <si>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</si>
  <si>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</si>
  <si>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</si>
  <si>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</si>
  <si>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</si>
  <si>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</si>
  <si>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</si>
  <si>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</si>
  <si>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</si>
  <si>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</si>
  <si>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</si>
  <si>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</si>
  <si>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</si>
  <si>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</si>
  <si>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</si>
  <si>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</si>
  <si>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</si>
  <si>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</si>
  <si>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</si>
  <si>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</si>
  <si>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</si>
  <si>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</si>
  <si>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</si>
  <si>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</si>
  <si>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</si>
  <si>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</si>
  <si>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</si>
  <si>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</si>
  <si>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</si>
  <si>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</si>
  <si>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</si>
  <si>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</si>
  <si>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</si>
  <si>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</si>
  <si>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</si>
  <si>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</si>
  <si>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</si>
  <si>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</si>
  <si>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</si>
  <si>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</si>
  <si>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</si>
  <si>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</si>
  <si>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</si>
  <si>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</si>
  <si>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</si>
  <si>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</si>
  <si>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</si>
  <si>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</si>
  <si>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</si>
  <si>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</si>
  <si>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</si>
  <si>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</si>
  <si>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</si>
  <si>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</si>
  <si>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</si>
  <si>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</si>
  <si>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</si>
  <si>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</si>
  <si>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</si>
  <si>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</si>
  <si>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</si>
  <si>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</si>
  <si>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</si>
  <si>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</si>
  <si>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</si>
  <si>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</si>
  <si>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</si>
  <si>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</si>
  <si>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</si>
  <si>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</si>
  <si>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</si>
  <si>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</si>
  <si>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</si>
  <si>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</si>
  <si>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</si>
  <si>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</si>
  <si>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</si>
  <si>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</si>
  <si>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</si>
  <si>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</si>
  <si>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</si>
  <si>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</si>
  <si>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</si>
  <si>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</si>
  <si>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</si>
  <si>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</si>
  <si>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</si>
  <si>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</si>
  <si>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</si>
  <si>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</si>
  <si>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</si>
  <si>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</si>
  <si>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</si>
  <si>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</si>
  <si>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</si>
  <si>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</si>
  <si>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</si>
  <si>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</si>
  <si>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</si>
  <si>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</si>
  <si>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</si>
  <si>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</si>
  <si>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</si>
  <si>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</si>
  <si>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</si>
  <si>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</si>
  <si>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</si>
  <si>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</si>
  <si>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</si>
  <si>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</si>
  <si>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</si>
  <si>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</si>
  <si>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</si>
  <si>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</si>
  <si>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</si>
  <si>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</si>
  <si>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</si>
  <si>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</si>
  <si>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</si>
  <si>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</si>
  <si>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</si>
  <si>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</si>
  <si>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</si>
  <si>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</si>
  <si>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</si>
  <si>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</si>
  <si>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</si>
  <si>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</si>
  <si>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</si>
  <si>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</si>
  <si>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</si>
  <si>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</si>
  <si>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</si>
  <si>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</si>
  <si>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</si>
  <si>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</si>
  <si>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</si>
  <si>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</si>
  <si>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</si>
  <si>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</si>
  <si>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</si>
  <si>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</si>
  <si>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</si>
  <si>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</si>
  <si>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</si>
  <si>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</si>
  <si>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</si>
  <si>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</si>
  <si>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</si>
  <si>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</si>
  <si>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</si>
  <si>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</si>
  <si>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</si>
  <si>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</si>
  <si>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</si>
  <si>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</si>
  <si>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</si>
  <si>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</si>
  <si>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</si>
  <si>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</si>
  <si>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</si>
  <si>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</si>
  <si>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</si>
  <si>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</si>
  <si>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</si>
  <si>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</si>
  <si>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</si>
  <si>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</si>
  <si>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</si>
  <si>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</si>
  <si>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</si>
  <si>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</si>
  <si>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</si>
  <si>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</si>
  <si>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</si>
  <si>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</si>
  <si>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</si>
  <si>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</si>
  <si>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</si>
  <si>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</si>
  <si>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</si>
  <si>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</si>
  <si>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</si>
  <si>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</si>
  <si>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</si>
  <si>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</si>
  <si>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</si>
  <si>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</si>
  <si>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</si>
  <si>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</si>
  <si>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</si>
  <si>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</si>
  <si>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</si>
  <si>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</si>
  <si>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</si>
  <si>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</si>
  <si>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</si>
  <si>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</si>
  <si>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</si>
  <si>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</si>
  <si>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</si>
  <si>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</si>
  <si>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</si>
  <si>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</si>
  <si>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</si>
  <si>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</si>
  <si>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</si>
  <si>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</si>
  <si>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</si>
  <si>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</si>
  <si>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</si>
  <si>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</si>
  <si>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</si>
  <si>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</si>
  <si>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</si>
  <si>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</si>
  <si>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</si>
  <si>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</si>
  <si>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</si>
  <si>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</si>
  <si>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</si>
  <si>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</si>
  <si>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</si>
  <si>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</si>
  <si>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</si>
  <si>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</si>
  <si>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</si>
  <si>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</si>
  <si>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</si>
  <si>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</si>
  <si>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</si>
  <si>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</si>
  <si>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</si>
  <si>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</si>
  <si>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</si>
  <si>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</si>
  <si>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</si>
  <si>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</si>
  <si>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</si>
  <si>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</si>
  <si>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</si>
  <si>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</si>
  <si>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</si>
  <si>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</si>
  <si>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</si>
  <si>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</si>
  <si>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</si>
  <si>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</si>
  <si>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</si>
  <si>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</si>
  <si>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</si>
  <si>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</si>
  <si>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</si>
  <si>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</si>
  <si>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</si>
  <si>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</si>
  <si>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</si>
  <si>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</si>
  <si>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</si>
  <si>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</si>
  <si>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</si>
  <si>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</si>
  <si>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</si>
  <si>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</si>
  <si>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</si>
  <si>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</si>
  <si>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</si>
  <si>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</si>
  <si>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</si>
  <si>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</si>
  <si>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</si>
  <si>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</si>
  <si>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</si>
  <si>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</si>
  <si>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</si>
  <si>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</si>
  <si>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</si>
  <si>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</si>
  <si>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</si>
  <si>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</si>
  <si>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</si>
  <si>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</si>
  <si>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</si>
  <si>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</si>
  <si>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</si>
  <si>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</si>
  <si>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</si>
  <si>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</si>
  <si>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</si>
  <si>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</si>
  <si>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</si>
  <si>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</si>
  <si>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</si>
  <si>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</si>
  <si>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</si>
  <si>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</si>
  <si>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</si>
  <si>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</si>
  <si>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</si>
  <si>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</si>
  <si>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</si>
  <si>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</si>
  <si>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</si>
  <si>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</si>
  <si>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</si>
  <si>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</si>
  <si>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</si>
  <si>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</si>
  <si>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</si>
  <si>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</si>
  <si>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</si>
  <si>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</si>
  <si>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</si>
  <si>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</si>
  <si>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</si>
  <si>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</si>
  <si>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</si>
  <si>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</si>
  <si>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</si>
  <si>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</si>
  <si>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</si>
  <si>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</si>
  <si>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</si>
  <si>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</si>
  <si>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</si>
  <si>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</si>
  <si>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</si>
  <si>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</si>
  <si>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</si>
  <si>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</si>
  <si>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</si>
  <si>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</si>
  <si>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</si>
  <si>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</si>
  <si>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</si>
  <si>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</si>
  <si>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</si>
  <si>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</si>
  <si>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</si>
  <si>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</si>
  <si>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</si>
  <si>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</si>
  <si>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</si>
  <si>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</si>
  <si>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</si>
  <si>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</si>
  <si>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</si>
  <si>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</si>
  <si>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</si>
  <si>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</si>
  <si>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</si>
  <si>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</si>
  <si>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</si>
  <si>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</si>
  <si>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</si>
  <si>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</si>
  <si>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</si>
  <si>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</si>
  <si>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</si>
  <si>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</si>
  <si>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</si>
  <si>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</si>
  <si>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</si>
  <si>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</si>
  <si>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</si>
  <si>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</si>
  <si>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</si>
  <si>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</si>
  <si>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</si>
  <si>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</si>
  <si>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</si>
  <si>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</si>
  <si>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</si>
  <si>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</si>
  <si>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</si>
  <si>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</si>
  <si>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</si>
  <si>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</si>
  <si>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</si>
  <si>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</si>
  <si>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</si>
  <si>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</si>
  <si>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</si>
  <si>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</si>
  <si>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</si>
  <si>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</si>
  <si>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</si>
  <si>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</si>
  <si>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</si>
  <si>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</si>
  <si>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</si>
  <si>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</si>
  <si>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</si>
  <si>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</si>
  <si>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</si>
  <si>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</si>
  <si>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</si>
  <si>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</si>
  <si>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</si>
  <si>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</si>
  <si>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</si>
  <si>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</si>
  <si>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</si>
  <si>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</si>
  <si>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</si>
  <si>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</si>
  <si>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</si>
  <si>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</si>
  <si>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</si>
  <si>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</si>
  <si>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</si>
  <si>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</si>
  <si>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</si>
  <si>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</si>
  <si>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</si>
  <si>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</si>
  <si>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</si>
  <si>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</si>
  <si>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</si>
  <si>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</si>
  <si>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</si>
  <si>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</si>
  <si>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</si>
  <si>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</si>
  <si>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</si>
  <si>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</si>
  <si>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</si>
  <si>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</si>
  <si>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</si>
  <si>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</si>
  <si>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</si>
  <si>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</si>
  <si>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</si>
  <si>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</si>
  <si>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</si>
  <si>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</si>
  <si>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</si>
  <si>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</si>
  <si>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</si>
  <si>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</si>
  <si>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</si>
  <si>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</si>
  <si>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</si>
  <si>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</si>
  <si>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</si>
  <si>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</si>
  <si>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</si>
  <si>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</si>
  <si>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</si>
  <si>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</si>
  <si>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</si>
  <si>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</si>
  <si>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</si>
  <si>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</si>
  <si>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</si>
  <si>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</si>
  <si>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</si>
  <si>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</si>
  <si>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</si>
  <si>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</si>
  <si>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</si>
  <si>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</si>
  <si>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</si>
  <si>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</si>
  <si>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</si>
  <si>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</si>
  <si>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</si>
  <si>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</si>
  <si>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</si>
  <si>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</si>
  <si>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</si>
  <si>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</si>
  <si>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</si>
  <si>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</si>
  <si>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</si>
  <si>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</si>
  <si>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</si>
  <si>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</si>
  <si>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</si>
  <si>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</si>
  <si>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</si>
  <si>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</si>
  <si>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</si>
  <si>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</si>
  <si>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</si>
  <si>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</si>
  <si>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</si>
  <si>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</si>
  <si>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</si>
  <si>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</si>
  <si>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</si>
  <si>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</si>
  <si>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</si>
  <si>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</si>
  <si>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</si>
  <si>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</si>
  <si>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</si>
  <si>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</si>
  <si>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</si>
  <si>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</si>
  <si>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</si>
  <si>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</si>
  <si>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</si>
  <si>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</si>
  <si>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</si>
  <si>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</si>
  <si>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</si>
  <si>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</si>
  <si>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</si>
  <si>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</si>
  <si>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</si>
  <si>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</si>
  <si>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</si>
  <si>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</si>
  <si>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</si>
  <si>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</si>
  <si>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</si>
  <si>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</si>
  <si>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</si>
  <si>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</si>
  <si>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</si>
  <si>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</si>
  <si>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</si>
  <si>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</si>
  <si>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</si>
  <si>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</si>
  <si>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</si>
  <si>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</si>
  <si>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</si>
  <si>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</si>
  <si>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</si>
  <si>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</si>
  <si>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</si>
  <si>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</si>
  <si>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</si>
  <si>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</si>
  <si>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</si>
  <si>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</si>
  <si>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</si>
  <si>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</si>
  <si>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</si>
  <si>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</si>
  <si>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</si>
  <si>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</si>
  <si>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</si>
  <si>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</si>
  <si>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</si>
  <si>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</si>
  <si>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</si>
  <si>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</si>
  <si>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</si>
  <si>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</si>
  <si>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</si>
  <si>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</si>
  <si>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</si>
  <si>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</si>
  <si>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</si>
  <si>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</si>
  <si>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</si>
  <si>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</si>
  <si>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</si>
  <si>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</si>
  <si>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</si>
  <si>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</si>
  <si>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</si>
  <si>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</si>
  <si>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</si>
  <si>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</si>
  <si>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</si>
  <si>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</si>
  <si>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</si>
  <si>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</si>
  <si>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</si>
  <si>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</si>
  <si>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</si>
  <si>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</si>
  <si>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</si>
  <si>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</si>
  <si>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</si>
  <si>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</si>
  <si>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</si>
  <si>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</si>
  <si>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</si>
  <si>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</si>
  <si>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</si>
  <si>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</si>
  <si>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</si>
  <si>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</si>
  <si>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</si>
  <si>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</si>
  <si>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</si>
  <si>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</si>
  <si>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</si>
  <si>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</si>
  <si>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</si>
  <si>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</si>
  <si>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</si>
  <si>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</si>
  <si>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</si>
  <si>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</si>
  <si>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</si>
  <si>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</si>
  <si>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</si>
  <si>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</si>
  <si>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</si>
  <si>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</si>
  <si>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</si>
  <si>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</si>
  <si>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</si>
  <si>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</si>
  <si>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</si>
  <si>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</si>
  <si>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</si>
  <si>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</si>
  <si>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</si>
  <si>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</si>
  <si>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</si>
  <si>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</si>
  <si>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</si>
  <si>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</si>
  <si>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</si>
  <si>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</si>
  <si>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</si>
  <si>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</si>
  <si>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</si>
  <si>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</si>
  <si>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</si>
  <si>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</si>
  <si>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</si>
  <si>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</si>
  <si>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</si>
  <si>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</si>
  <si>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</si>
  <si>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</si>
  <si>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</si>
  <si>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</si>
  <si>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</si>
  <si>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</si>
  <si>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</si>
  <si>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</si>
  <si>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</si>
  <si>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</si>
  <si>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</si>
  <si>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</si>
  <si>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</si>
  <si>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</si>
  <si>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</si>
  <si>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</si>
  <si>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</si>
  <si>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</si>
  <si>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</si>
  <si>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</si>
  <si>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</si>
  <si>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</si>
  <si>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</si>
  <si>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</si>
  <si>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</si>
  <si>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</si>
  <si>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</si>
  <si>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</si>
  <si>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</si>
  <si>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</si>
  <si>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</si>
  <si>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</si>
  <si>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</si>
  <si>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</si>
  <si>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</si>
  <si>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</si>
  <si>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</si>
  <si>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</si>
  <si>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</si>
  <si>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</si>
  <si>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</si>
  <si>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</si>
  <si>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</si>
  <si>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</si>
  <si>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</si>
  <si>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</si>
  <si>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</si>
  <si>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</si>
  <si>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</si>
  <si>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</si>
  <si>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</si>
  <si>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</si>
  <si>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</si>
  <si>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</si>
  <si>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</si>
  <si>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</si>
  <si>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</si>
  <si>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</si>
  <si>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</si>
  <si>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</si>
  <si>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</si>
  <si>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</si>
  <si>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</si>
  <si>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</si>
  <si>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</si>
  <si>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</si>
  <si>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</si>
  <si>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</si>
  <si>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</si>
  <si>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</si>
  <si>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</si>
  <si>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</si>
  <si>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</si>
  <si>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</si>
  <si>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</si>
  <si>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</si>
  <si>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</si>
  <si>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</si>
  <si>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</si>
  <si>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</si>
  <si>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</si>
  <si>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</si>
  <si>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</si>
  <si>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</si>
  <si>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</si>
  <si>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</si>
  <si>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</si>
  <si>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</si>
  <si>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</si>
  <si>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</si>
  <si>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</si>
  <si>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</si>
  <si>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</si>
  <si>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</si>
  <si>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</si>
  <si>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</si>
  <si>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</si>
  <si>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</si>
  <si>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</si>
  <si>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</si>
  <si>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</si>
  <si>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</si>
  <si>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</si>
  <si>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</si>
  <si>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</si>
  <si>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</si>
  <si>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</si>
  <si>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</si>
  <si>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</si>
  <si>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</si>
  <si>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</si>
  <si>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</si>
  <si>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</si>
  <si>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</si>
  <si>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</si>
  <si>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</si>
  <si>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</si>
  <si>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</si>
  <si>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</si>
  <si>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</si>
  <si>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</si>
  <si>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</si>
  <si>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</si>
  <si>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</si>
  <si>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</si>
  <si>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</si>
  <si>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</si>
  <si>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</si>
  <si>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</si>
  <si>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</si>
  <si>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</si>
  <si>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</si>
  <si>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</si>
  <si>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</si>
  <si>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</si>
  <si>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</si>
  <si>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</si>
  <si>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</si>
  <si>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</si>
  <si>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</si>
  <si>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</si>
  <si>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</si>
  <si>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</si>
  <si>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</si>
  <si>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</si>
  <si>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</si>
  <si>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</si>
  <si>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</si>
  <si>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</si>
  <si>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</si>
  <si>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</si>
  <si>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</si>
  <si>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</si>
  <si>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</si>
  <si>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</si>
  <si>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</si>
  <si>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</si>
  <si>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</si>
  <si>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</si>
  <si>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</si>
  <si>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</si>
  <si>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</si>
  <si>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</si>
  <si>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</si>
  <si>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</si>
  <si>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</si>
  <si>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</si>
  <si>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</si>
  <si>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</si>
  <si>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</si>
  <si>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</si>
  <si>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</si>
  <si>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</si>
  <si>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</si>
  <si>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</si>
  <si>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</si>
  <si>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</si>
  <si>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</si>
  <si>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</si>
  <si>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</si>
  <si>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</si>
  <si>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</si>
  <si>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</si>
  <si>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</si>
  <si>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</si>
  <si>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</si>
  <si>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</si>
  <si>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</si>
  <si>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</si>
  <si>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</si>
  <si>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</si>
  <si>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</si>
  <si>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</si>
  <si>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</si>
  <si>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</si>
  <si>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</si>
  <si>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</si>
  <si>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</si>
  <si>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</si>
  <si>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</si>
  <si>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</si>
  <si>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</si>
  <si>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</si>
  <si>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</si>
  <si>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</si>
  <si>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</si>
  <si>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</si>
  <si>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</si>
  <si>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</si>
  <si>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</si>
  <si>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</si>
  <si>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</si>
  <si>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</si>
  <si>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</si>
  <si>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</si>
  <si>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</si>
  <si>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</si>
  <si>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</si>
  <si>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</si>
  <si>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</si>
  <si>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</si>
  <si>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</si>
  <si>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</si>
  <si>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</si>
  <si>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</si>
  <si>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</si>
  <si>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</si>
  <si>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</si>
  <si>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</si>
  <si>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</si>
  <si>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</si>
  <si>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</si>
  <si>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</si>
  <si>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</si>
  <si>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</si>
  <si>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</si>
  <si>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</si>
  <si>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</si>
  <si>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</si>
  <si>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</si>
  <si>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</si>
  <si>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</si>
  <si>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</si>
  <si>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</si>
  <si>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</si>
  <si>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</si>
  <si>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</si>
  <si>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</si>
  <si>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</si>
  <si>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</si>
  <si>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</si>
  <si>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</si>
  <si>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</si>
  <si>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</si>
  <si>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</si>
  <si>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</si>
  <si>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</si>
  <si>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</si>
  <si>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</si>
  <si>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</si>
  <si>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</si>
  <si>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</si>
  <si>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</si>
  <si>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</si>
  <si>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</si>
  <si>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</si>
  <si>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</si>
  <si>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</si>
  <si>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</si>
  <si>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</si>
  <si>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</si>
  <si>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</si>
  <si>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</si>
  <si>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</si>
  <si>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</si>
  <si>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</si>
  <si>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</si>
  <si>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</si>
  <si>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</si>
  <si>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</si>
  <si>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</si>
  <si>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</si>
  <si>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</si>
  <si>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</si>
  <si>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</si>
  <si>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</si>
  <si>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</si>
  <si>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</si>
  <si>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</si>
  <si>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</si>
  <si>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</si>
  <si>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</si>
  <si>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</si>
  <si>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</si>
  <si>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</si>
  <si>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</si>
  <si>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</si>
  <si>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</si>
  <si>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</si>
  <si>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</si>
  <si>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</si>
  <si>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</si>
  <si>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</si>
  <si>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</si>
  <si>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</si>
  <si>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</si>
  <si>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</si>
  <si>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</si>
  <si>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</si>
  <si>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</si>
  <si>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</si>
  <si>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</si>
  <si>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</si>
  <si>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</si>
  <si>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</si>
  <si>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</si>
  <si>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</si>
  <si>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</si>
  <si>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</si>
  <si>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</si>
  <si>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</si>
  <si>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</si>
  <si>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</si>
  <si>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</si>
  <si>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</si>
  <si>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</si>
  <si>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</si>
  <si>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</si>
  <si>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</si>
  <si>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</si>
  <si>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</si>
  <si>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</si>
  <si>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</si>
  <si>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</si>
  <si>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</si>
  <si>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</si>
  <si>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</si>
  <si>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</si>
  <si>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</si>
  <si>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</si>
  <si>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</si>
  <si>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</si>
  <si>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</si>
  <si>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</si>
  <si>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</si>
  <si>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</si>
  <si>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</si>
  <si>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</si>
  <si>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</si>
  <si>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</si>
  <si>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</si>
  <si>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</si>
  <si>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</si>
  <si>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</si>
  <si>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</si>
  <si>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</si>
  <si>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</si>
  <si>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</si>
  <si>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</si>
  <si>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</si>
  <si>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</si>
  <si>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</si>
  <si>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</si>
  <si>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</si>
  <si>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</si>
  <si>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</si>
  <si>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</si>
  <si>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</si>
  <si>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</si>
  <si>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</si>
  <si>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</si>
  <si>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</si>
  <si>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</si>
  <si>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</si>
  <si>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</si>
  <si>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</si>
  <si>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</si>
  <si>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</si>
  <si>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</si>
  <si>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</si>
  <si>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</si>
  <si>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</si>
  <si>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</si>
  <si>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</si>
  <si>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</si>
  <si>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</si>
  <si>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</si>
  <si>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</si>
  <si>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</si>
  <si>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</si>
  <si>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</si>
  <si>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</si>
  <si>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</si>
  <si>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</si>
  <si>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</si>
  <si>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</si>
  <si>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</si>
  <si>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</si>
  <si>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</si>
  <si>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</si>
  <si>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</si>
  <si>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</si>
  <si>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</si>
  <si>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</si>
  <si>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</si>
  <si>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</si>
  <si>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</si>
  <si>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</si>
  <si>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</si>
  <si>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</si>
  <si>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</si>
  <si>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</si>
  <si>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</si>
  <si>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</si>
  <si>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</si>
  <si>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</si>
  <si>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</si>
  <si>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</si>
  <si>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</si>
  <si>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</si>
  <si>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</si>
  <si>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</si>
  <si>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</si>
  <si>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</si>
  <si>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</si>
  <si>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</si>
  <si>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</si>
  <si>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</si>
  <si>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</si>
  <si>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</si>
  <si>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</si>
  <si>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</si>
  <si>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</si>
  <si>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</si>
  <si>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</si>
  <si>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</si>
  <si>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</si>
  <si>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</si>
  <si>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</si>
  <si>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</si>
  <si>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</si>
  <si>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</si>
  <si>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</si>
  <si>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</si>
  <si>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</si>
  <si>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</si>
  <si>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</si>
  <si>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</si>
  <si>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</si>
  <si>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</si>
  <si>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</si>
  <si>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</si>
  <si>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</si>
  <si>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</si>
  <si>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</si>
  <si>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</si>
  <si>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</si>
  <si>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</si>
  <si>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</si>
  <si>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</si>
  <si>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</si>
  <si>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</si>
  <si>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</si>
  <si>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</si>
  <si>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</si>
  <si>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</si>
  <si>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</si>
  <si>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</si>
  <si>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</si>
  <si>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</si>
  <si>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</si>
  <si>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</si>
  <si>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</si>
  <si>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</si>
  <si>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</si>
  <si>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</si>
  <si>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</si>
  <si>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</si>
  <si>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</si>
  <si>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</si>
  <si>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</si>
  <si>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</si>
  <si>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</si>
  <si>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</si>
  <si>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</si>
  <si>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</si>
  <si>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</si>
  <si>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</si>
  <si>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</si>
  <si>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</si>
  <si>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</si>
  <si>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</si>
  <si>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</si>
  <si>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</si>
  <si>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</si>
  <si>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</si>
  <si>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</si>
  <si>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</si>
  <si>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</si>
  <si>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</si>
  <si>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</si>
  <si>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</si>
  <si>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</si>
  <si>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</si>
  <si>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</si>
  <si>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</si>
  <si>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</si>
  <si>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</si>
  <si>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</si>
  <si>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</si>
  <si>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</si>
  <si>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</si>
  <si>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</si>
  <si>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</si>
  <si>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</si>
  <si>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</si>
  <si>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</si>
  <si>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</si>
  <si>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</si>
  <si>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</si>
  <si>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</si>
  <si>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</si>
  <si>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</si>
  <si>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</si>
  <si>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</si>
  <si>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</si>
  <si>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</si>
  <si>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</si>
  <si>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</si>
  <si>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</si>
  <si>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</si>
  <si>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</si>
  <si>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</si>
  <si>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</si>
  <si>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</si>
  <si>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</si>
  <si>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</si>
  <si>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</si>
  <si>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</si>
  <si>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</si>
  <si>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</si>
  <si>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</si>
  <si>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</si>
  <si>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</si>
  <si>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</si>
  <si>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</si>
  <si>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</si>
  <si>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</si>
  <si>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</si>
  <si>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</si>
  <si>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</si>
  <si>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</si>
  <si>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</si>
  <si>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</si>
  <si>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</si>
  <si>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</si>
  <si>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</si>
  <si>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</si>
  <si>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</si>
  <si>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</si>
  <si>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</si>
  <si>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</si>
  <si>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</si>
  <si>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</si>
  <si>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</si>
  <si>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</si>
  <si>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</si>
  <si>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</si>
  <si>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</si>
  <si>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</si>
  <si>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</si>
  <si>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</si>
  <si>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</si>
  <si>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</si>
  <si>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</si>
  <si>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</si>
  <si>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</si>
  <si>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</si>
  <si>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</si>
  <si>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</si>
  <si>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</si>
  <si>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</si>
  <si>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</si>
  <si>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</si>
  <si>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</si>
  <si>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</si>
  <si>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</si>
  <si>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</si>
  <si>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</si>
  <si>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</si>
  <si>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</si>
  <si>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</si>
  <si>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</si>
  <si>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</si>
  <si>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</si>
  <si>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</si>
  <si>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</si>
  <si>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</si>
  <si>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</si>
  <si>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</si>
  <si>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</si>
  <si>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</si>
  <si>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</si>
  <si>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</si>
  <si>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</si>
  <si>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</si>
  <si>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</si>
  <si>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</si>
  <si>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</si>
  <si>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</si>
  <si>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</si>
  <si>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</si>
  <si>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</si>
  <si>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</si>
  <si>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</si>
  <si>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</si>
  <si>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</si>
  <si>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</si>
  <si>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</si>
  <si>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</si>
  <si>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</si>
  <si>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</si>
  <si>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</si>
  <si>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</si>
  <si>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</si>
  <si>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</si>
  <si>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</si>
  <si>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</si>
  <si>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</si>
  <si>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</si>
  <si>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</si>
  <si>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</si>
  <si>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</si>
  <si>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</si>
  <si>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</si>
  <si>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</si>
  <si>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</si>
  <si>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</si>
  <si>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</si>
  <si>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</si>
  <si>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</si>
  <si>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</si>
  <si>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</si>
  <si>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</si>
  <si>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</si>
  <si>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</si>
  <si>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</si>
  <si>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</si>
  <si>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</si>
  <si>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</si>
  <si>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</si>
  <si>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</si>
  <si>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</si>
  <si>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</si>
  <si>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</si>
  <si>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</si>
  <si>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</si>
  <si>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</si>
  <si>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</si>
  <si>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</si>
  <si>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</si>
  <si>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</si>
  <si>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</si>
  <si>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</si>
  <si>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</si>
  <si>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</si>
  <si>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</si>
  <si>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</si>
  <si>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</si>
  <si>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</si>
  <si>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</si>
  <si>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</si>
  <si>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</si>
  <si>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</si>
  <si>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</si>
  <si>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</si>
  <si>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</si>
  <si>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</si>
  <si>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</si>
  <si>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</si>
  <si>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</si>
  <si>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</si>
  <si>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</si>
  <si>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</si>
  <si>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</si>
  <si>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</si>
  <si>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</si>
  <si>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</si>
  <si>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</si>
  <si>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</si>
  <si>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</si>
  <si>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</si>
  <si>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</si>
  <si>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</si>
  <si>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</si>
  <si>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</si>
  <si>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</si>
  <si>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</si>
  <si>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</si>
  <si>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</si>
  <si>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</si>
  <si>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</si>
  <si>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</si>
  <si>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</si>
  <si>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</si>
  <si>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</si>
  <si>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</si>
  <si>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</si>
  <si>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</si>
  <si>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</si>
  <si>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</si>
  <si>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</si>
  <si>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</si>
  <si>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</si>
  <si>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</si>
  <si>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</si>
  <si>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</si>
  <si>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</si>
  <si>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</si>
  <si>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</si>
  <si>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</si>
  <si>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</si>
  <si>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</si>
  <si>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</si>
  <si>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</si>
  <si>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</si>
  <si>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</si>
  <si>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</si>
  <si>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</si>
  <si>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</si>
  <si>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</si>
  <si>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</si>
  <si>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</si>
  <si>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</si>
  <si>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</si>
  <si>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</si>
  <si>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</si>
  <si>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</si>
  <si>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</si>
  <si>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</si>
  <si>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</si>
  <si>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</si>
  <si>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</si>
  <si>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</si>
  <si>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</si>
  <si>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</si>
  <si>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</si>
  <si>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</si>
  <si>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</si>
  <si>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</si>
  <si>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</si>
  <si>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</si>
  <si>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</si>
  <si>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</si>
  <si>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</si>
  <si>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</si>
  <si>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</si>
  <si>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</si>
  <si>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</si>
  <si>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</si>
  <si>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</si>
  <si>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</si>
  <si>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</si>
  <si>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</si>
  <si>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</si>
  <si>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</si>
  <si>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</si>
  <si>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</si>
  <si>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</si>
  <si>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</si>
  <si>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</si>
  <si>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</si>
  <si>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</si>
  <si>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</si>
  <si>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</si>
  <si>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</si>
  <si>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</si>
  <si>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</si>
  <si>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</si>
  <si>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</si>
  <si>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</si>
  <si>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</si>
  <si>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</si>
  <si>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</si>
  <si>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</si>
  <si>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</si>
  <si>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</si>
  <si>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</si>
  <si>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</si>
  <si>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</si>
  <si>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</si>
  <si>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</si>
  <si>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</si>
  <si>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</si>
  <si>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</si>
  <si>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</si>
  <si>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</si>
  <si>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</si>
  <si>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</si>
  <si>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</si>
  <si>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</si>
  <si>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</si>
  <si>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</si>
  <si>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</si>
  <si>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</si>
  <si>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</si>
  <si>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</si>
  <si>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</si>
  <si>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</si>
  <si>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</si>
  <si>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</si>
  <si>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</si>
  <si>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</si>
  <si>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</si>
  <si>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</si>
  <si>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</si>
  <si>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</si>
  <si>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</si>
  <si>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</si>
  <si>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</si>
  <si>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</si>
  <si>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</si>
  <si>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</si>
  <si>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</si>
  <si>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</si>
  <si>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</si>
  <si>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</si>
  <si>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</si>
  <si>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</si>
  <si>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</si>
  <si>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</si>
  <si>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</si>
  <si>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</si>
  <si>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</si>
  <si>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</si>
  <si>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</si>
  <si>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</si>
  <si>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</si>
  <si>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</si>
  <si>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</si>
  <si>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</si>
  <si>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</si>
  <si>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</si>
  <si>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</si>
  <si>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</si>
  <si>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</si>
  <si>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</si>
  <si>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</si>
  <si>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</si>
  <si>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</si>
  <si>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</si>
  <si>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</si>
  <si>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</si>
  <si>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</si>
  <si>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</si>
  <si>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</si>
  <si>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</si>
  <si>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</si>
  <si>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</si>
  <si>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</si>
  <si>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</si>
  <si>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</si>
  <si>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</si>
  <si>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</si>
  <si>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</si>
  <si>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</si>
  <si>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</si>
  <si>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</si>
  <si>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</si>
  <si>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</si>
  <si>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</si>
  <si>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</si>
  <si>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</si>
  <si>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</si>
  <si>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</si>
  <si>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</si>
  <si>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</si>
  <si>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</si>
  <si>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</si>
  <si>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</si>
  <si>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</si>
  <si>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</si>
  <si>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</si>
  <si>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</si>
  <si>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</si>
  <si>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</si>
  <si>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</si>
  <si>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</si>
  <si>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</si>
  <si>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</si>
  <si>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</si>
  <si>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</si>
  <si>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</si>
  <si>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</si>
  <si>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</si>
  <si>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</si>
  <si>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</si>
  <si>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</si>
  <si>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</si>
  <si>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</si>
  <si>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</si>
  <si>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</si>
  <si>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</si>
  <si>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</si>
  <si>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</si>
  <si>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</si>
  <si>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</si>
  <si>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</si>
  <si>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</si>
  <si>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</si>
  <si>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</si>
  <si>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</si>
  <si>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</si>
  <si>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</si>
  <si>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</si>
  <si>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</si>
  <si>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</si>
  <si>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</si>
  <si>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</si>
  <si>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</si>
  <si>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</si>
  <si>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</si>
  <si>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</si>
  <si>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</si>
  <si>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</si>
  <si>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</si>
  <si>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</si>
  <si>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</si>
  <si>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</si>
  <si>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</si>
  <si>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</si>
  <si>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</si>
  <si>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</si>
  <si>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</si>
  <si>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</si>
  <si>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</si>
  <si>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</si>
  <si>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</si>
  <si>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</si>
  <si>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</si>
  <si>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</si>
  <si>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</si>
  <si>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</si>
  <si>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</si>
  <si>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</si>
  <si>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</si>
  <si>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</si>
  <si>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</si>
  <si>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</si>
  <si>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</si>
  <si>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</si>
  <si>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</si>
  <si>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</si>
  <si>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</si>
  <si>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</si>
  <si>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</si>
  <si>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</si>
  <si>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</si>
  <si>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</si>
  <si>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</si>
  <si>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</si>
  <si>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</si>
  <si>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</si>
  <si>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</si>
  <si>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</si>
  <si>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</si>
  <si>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</si>
  <si>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</si>
  <si>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</si>
  <si>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</si>
  <si>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</si>
  <si>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</si>
  <si>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</si>
  <si>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</si>
  <si>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</si>
  <si>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</si>
  <si>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</si>
  <si>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</si>
  <si>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</si>
  <si>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</si>
  <si>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</si>
  <si>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</si>
  <si>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</si>
  <si>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</si>
  <si>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</si>
  <si>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</si>
  <si>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</si>
  <si>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</si>
  <si>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</si>
  <si>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</si>
  <si>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</si>
  <si>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</si>
  <si>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</si>
  <si>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</si>
  <si>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</si>
  <si>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</si>
  <si>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</si>
  <si>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</si>
  <si>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</si>
  <si>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</si>
  <si>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</si>
  <si>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</si>
  <si>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</si>
  <si>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</si>
  <si>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</si>
  <si>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</si>
  <si>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</si>
  <si>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</si>
  <si>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</si>
  <si>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</si>
  <si>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</si>
  <si>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</si>
  <si>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</si>
  <si>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</si>
  <si>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</si>
  <si>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</si>
  <si>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</si>
  <si>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</si>
  <si>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</si>
  <si>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</si>
  <si>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</si>
  <si>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</si>
  <si>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</si>
  <si>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</si>
  <si>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</si>
  <si>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</si>
  <si>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</si>
  <si>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</si>
  <si>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</si>
  <si>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</si>
  <si>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</si>
  <si>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</si>
  <si>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</si>
  <si>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</si>
  <si>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</si>
  <si>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</si>
  <si>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</si>
  <si>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</si>
  <si>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</si>
  <si>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</si>
  <si>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</si>
  <si>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</si>
  <si>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</si>
  <si>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</si>
  <si>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</si>
  <si>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</si>
  <si>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</si>
  <si>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</si>
  <si>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</si>
  <si>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</si>
  <si>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</si>
  <si>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</si>
  <si>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</si>
  <si>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</si>
  <si>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</si>
  <si>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</si>
  <si>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</si>
  <si>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</si>
  <si>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</si>
  <si>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</si>
  <si>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</si>
  <si>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</si>
  <si>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</si>
  <si>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</si>
  <si>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</si>
  <si>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</si>
  <si>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</si>
  <si>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</si>
  <si>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</si>
  <si>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</si>
  <si>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</si>
  <si>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</si>
  <si>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</si>
  <si>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</si>
  <si>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</si>
  <si>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</si>
  <si>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</si>
  <si>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</si>
  <si>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</si>
  <si>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</si>
  <si>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</si>
  <si>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</si>
  <si>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</si>
  <si>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</si>
  <si>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</si>
  <si>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</si>
  <si>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</si>
  <si>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</si>
  <si>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</si>
  <si>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</si>
  <si>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</si>
  <si>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</si>
  <si>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</si>
  <si>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</si>
  <si>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</si>
  <si>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</si>
  <si>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</si>
  <si>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</si>
  <si>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</si>
  <si>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</si>
  <si>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</si>
  <si>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</si>
  <si>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</si>
  <si>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</si>
  <si>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</si>
  <si>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</si>
  <si>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</si>
  <si>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</si>
  <si>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</si>
  <si>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</si>
  <si>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</si>
  <si>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</si>
  <si>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</si>
  <si>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</si>
  <si>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</si>
  <si>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</si>
  <si>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</si>
  <si>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</si>
  <si>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</si>
  <si>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</si>
  <si>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</si>
  <si>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</si>
  <si>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</si>
  <si>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</si>
  <si>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</si>
  <si>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</si>
  <si>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</si>
  <si>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</si>
  <si>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</si>
  <si>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</si>
  <si>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</si>
  <si>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</si>
  <si>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</si>
  <si>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</si>
  <si>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</si>
  <si>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</si>
  <si>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</si>
  <si>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</si>
  <si>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</si>
  <si>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</si>
  <si>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</si>
  <si>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</si>
  <si>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</si>
  <si>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</si>
  <si>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</si>
  <si>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</si>
  <si>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</si>
  <si>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</si>
  <si>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</si>
  <si>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</si>
  <si>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</si>
  <si>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</si>
  <si>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</si>
  <si>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</si>
  <si>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</si>
  <si>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</si>
  <si>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</si>
  <si>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</si>
  <si>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</si>
  <si>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</si>
  <si>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</si>
  <si>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</si>
  <si>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</si>
  <si>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</si>
  <si>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</si>
  <si>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</si>
  <si>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</si>
  <si>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</si>
  <si>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</si>
  <si>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</si>
  <si>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</si>
  <si>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</si>
  <si>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</si>
  <si>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</si>
  <si>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</si>
  <si>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</si>
  <si>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</si>
  <si>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</si>
  <si>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</si>
  <si>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</si>
  <si>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</si>
  <si>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</si>
  <si>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</si>
  <si>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</si>
  <si>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</si>
  <si>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</si>
  <si>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</si>
  <si>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</si>
  <si>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</si>
  <si>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</si>
  <si>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</si>
  <si>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</si>
  <si>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</si>
  <si>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</si>
  <si>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</si>
  <si>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</si>
  <si>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</si>
  <si>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</si>
  <si>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</si>
  <si>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</si>
  <si>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</si>
  <si>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</si>
  <si>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</si>
  <si>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</si>
  <si>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</si>
  <si>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</si>
  <si>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</si>
  <si>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</si>
  <si>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</si>
  <si>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</si>
  <si>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</si>
  <si>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</si>
  <si>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</si>
  <si>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</si>
  <si>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</si>
  <si>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</si>
  <si>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</si>
  <si>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</si>
  <si>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</si>
  <si>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</si>
  <si>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</si>
  <si>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</si>
  <si>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</si>
  <si>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</si>
  <si>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</si>
  <si>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</si>
  <si>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</si>
  <si>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</si>
  <si>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</si>
  <si>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</si>
  <si>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</si>
  <si>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</si>
  <si>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</si>
  <si>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</si>
  <si>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</si>
  <si>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</si>
  <si>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</si>
  <si>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</si>
  <si>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</si>
  <si>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</si>
  <si>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</si>
  <si>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</si>
  <si>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</si>
  <si>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</si>
  <si>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</si>
  <si>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</si>
  <si>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</si>
  <si>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</si>
  <si>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</si>
  <si>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</si>
  <si>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</si>
  <si>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</si>
  <si>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</si>
  <si>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</si>
  <si>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</si>
  <si>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</si>
  <si>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</si>
  <si>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</si>
  <si>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</si>
  <si>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</si>
  <si>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</si>
  <si>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</si>
  <si>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</si>
  <si>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</si>
  <si>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</si>
  <si>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</si>
  <si>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</si>
  <si>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</si>
  <si>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</si>
  <si>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</si>
  <si>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</si>
  <si>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</si>
  <si>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</si>
  <si>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</si>
  <si>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</si>
  <si>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</si>
  <si>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</si>
  <si>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</si>
  <si>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</si>
  <si>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</si>
  <si>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</si>
  <si>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</si>
  <si>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</si>
  <si>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</si>
  <si>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</si>
  <si>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</si>
  <si>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</si>
  <si>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</si>
  <si>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</si>
  <si>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</si>
  <si>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</si>
  <si>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</si>
  <si>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</si>
  <si>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</si>
  <si>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</si>
  <si>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</si>
  <si>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</si>
  <si>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</si>
  <si>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</si>
  <si>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</si>
  <si>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</si>
  <si>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</si>
  <si>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</si>
  <si>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</si>
  <si>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</si>
  <si>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</si>
  <si>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</si>
  <si>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</si>
  <si>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</si>
  <si>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</si>
  <si>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</si>
  <si>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</si>
  <si>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</si>
  <si>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</si>
  <si>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</si>
  <si>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</si>
  <si>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</si>
  <si>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</si>
  <si>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</si>
  <si>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</si>
  <si>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</si>
  <si>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</si>
  <si>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</si>
  <si>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</si>
  <si>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</si>
  <si>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</si>
  <si>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</si>
  <si>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</si>
  <si>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</si>
  <si>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</si>
  <si>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</si>
  <si>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</si>
  <si>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</si>
  <si>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</si>
  <si>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</si>
  <si>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</si>
  <si>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</si>
  <si>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</si>
  <si>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</si>
  <si>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</si>
  <si>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</si>
  <si>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</si>
  <si>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</si>
  <si>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</si>
  <si>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</si>
  <si>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</si>
  <si>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</si>
  <si>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</si>
  <si>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</si>
  <si>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</si>
  <si>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</si>
  <si>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</si>
  <si>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</si>
  <si>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</si>
  <si>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</si>
  <si>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</si>
  <si>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</si>
  <si>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</si>
  <si>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</si>
  <si>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</si>
  <si>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</si>
  <si>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</si>
  <si>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</si>
  <si>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</si>
  <si>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</si>
  <si>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</si>
  <si>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</si>
  <si>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</si>
  <si>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</si>
  <si>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</si>
  <si>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</si>
  <si>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</si>
  <si>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</si>
  <si>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</si>
  <si>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</si>
  <si>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</si>
  <si>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</si>
  <si>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</si>
  <si>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</si>
  <si>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</si>
  <si>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</si>
  <si>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</si>
  <si>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</si>
  <si>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</si>
  <si>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</si>
  <si>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</si>
  <si>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</si>
  <si>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</si>
  <si>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</si>
  <si>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</si>
  <si>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</si>
  <si>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</si>
  <si>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</si>
  <si>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</si>
  <si>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</si>
  <si>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</si>
  <si>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</si>
  <si>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</si>
  <si>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</si>
  <si>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</si>
  <si>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</si>
  <si>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</si>
  <si>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</si>
  <si>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</si>
  <si>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</si>
  <si>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</si>
  <si>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</si>
  <si>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</si>
  <si>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</si>
  <si>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</si>
  <si>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</si>
  <si>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</si>
  <si>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</si>
  <si>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</si>
  <si>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</si>
  <si>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</si>
  <si>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</si>
  <si>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</si>
  <si>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</si>
  <si>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</si>
  <si>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</si>
  <si>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</si>
  <si>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</si>
  <si>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</si>
  <si>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</si>
  <si>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</si>
  <si>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</si>
  <si>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</si>
  <si>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</si>
  <si>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</si>
  <si>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</si>
  <si>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</si>
  <si>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</si>
  <si>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</si>
  <si>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</si>
  <si>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</si>
  <si>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</si>
  <si>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</si>
  <si>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</si>
  <si>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</si>
  <si>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</si>
  <si>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</si>
  <si>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</si>
  <si>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</si>
  <si>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</si>
  <si>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</si>
  <si>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</si>
  <si>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</si>
  <si>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</si>
  <si>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</si>
  <si>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</si>
  <si>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</si>
  <si>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</si>
  <si>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</si>
  <si>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</si>
  <si>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</si>
  <si>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</si>
  <si>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</si>
  <si>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</si>
  <si>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</si>
  <si>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</si>
  <si>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</si>
  <si>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</si>
  <si>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</si>
  <si>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</si>
  <si>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</si>
  <si>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</si>
  <si>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</si>
  <si>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</si>
  <si>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</si>
  <si>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</si>
  <si>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</si>
  <si>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</si>
  <si>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</si>
  <si>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</si>
  <si>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</si>
  <si>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</si>
  <si>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</si>
  <si>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</si>
  <si>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</si>
  <si>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</si>
  <si>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</si>
  <si>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</si>
  <si>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</si>
  <si>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</si>
  <si>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</si>
  <si>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</si>
  <si>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</si>
  <si>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</si>
  <si>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</si>
  <si>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</si>
  <si>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</si>
  <si>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</si>
  <si>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</si>
  <si>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</si>
  <si>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</si>
  <si>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</si>
  <si>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</si>
  <si>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</si>
  <si>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</si>
  <si>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</si>
  <si>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</si>
  <si>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</si>
  <si>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</si>
  <si>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</si>
  <si>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</si>
  <si>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</si>
  <si>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</si>
  <si>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</si>
  <si>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</si>
  <si>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</si>
  <si>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</si>
  <si>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</si>
  <si>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</si>
  <si>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</si>
  <si>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</si>
  <si>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</si>
  <si>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</si>
  <si>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</si>
  <si>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</si>
  <si>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</si>
  <si>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</si>
  <si>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</si>
  <si>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</si>
  <si>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</si>
  <si>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</si>
  <si>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</si>
  <si>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</si>
  <si>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</si>
  <si>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</si>
  <si>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</si>
  <si>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</si>
  <si>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</si>
  <si>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</si>
  <si>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</si>
  <si>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</si>
  <si>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</si>
  <si>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</si>
  <si>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</si>
  <si>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</si>
  <si>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</si>
  <si>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</si>
  <si>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</si>
  <si>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</si>
  <si>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</si>
  <si>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</si>
  <si>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</si>
  <si>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</si>
  <si>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</si>
  <si>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</si>
  <si>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</si>
  <si>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</si>
  <si>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</si>
  <si>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</si>
  <si>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</si>
  <si>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</si>
  <si>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</si>
  <si>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</si>
  <si>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</si>
  <si>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</si>
  <si>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</si>
  <si>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</si>
  <si>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</si>
  <si>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</si>
  <si>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</si>
  <si>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</si>
  <si>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</si>
  <si>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</si>
  <si>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</si>
  <si>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</si>
  <si>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</si>
  <si>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</si>
  <si>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</si>
  <si>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</si>
  <si>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</si>
  <si>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</si>
  <si>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</si>
  <si>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</si>
  <si>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</si>
  <si>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</si>
  <si>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</si>
  <si>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</si>
  <si>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</si>
  <si>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</si>
  <si>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</si>
  <si>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</si>
  <si>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</si>
  <si>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</si>
  <si>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</si>
  <si>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</si>
  <si>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</si>
  <si>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</si>
  <si>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</si>
  <si>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</si>
  <si>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</si>
  <si>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</si>
  <si>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</si>
  <si>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</si>
  <si>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</si>
  <si>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</si>
  <si>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</si>
  <si>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</si>
  <si>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</si>
  <si>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</si>
  <si>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</si>
  <si>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</si>
  <si>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</si>
  <si>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</si>
  <si>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</si>
  <si>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</si>
  <si>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</si>
  <si>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</si>
  <si>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</si>
  <si>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</si>
  <si>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</si>
  <si>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</si>
  <si>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</si>
  <si>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</si>
  <si>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</si>
  <si>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</si>
  <si>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</si>
  <si>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</si>
  <si>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</si>
  <si>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</si>
  <si>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</si>
  <si>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</si>
  <si>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</si>
  <si>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</si>
  <si>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</si>
  <si>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</si>
  <si>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</si>
  <si>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</si>
  <si>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</si>
  <si>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</si>
  <si>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</si>
  <si>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</si>
  <si>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</si>
  <si>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</si>
  <si>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</si>
  <si>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</si>
  <si>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</si>
  <si>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</si>
  <si>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</si>
  <si>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</si>
  <si>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</si>
  <si>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</si>
  <si>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</si>
  <si>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</si>
  <si>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</si>
  <si>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</si>
  <si>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</si>
  <si>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</si>
  <si>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</si>
  <si>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</si>
  <si>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</si>
  <si>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</si>
  <si>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</si>
  <si>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</si>
  <si>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</si>
  <si>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</si>
  <si>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</si>
  <si>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</si>
  <si>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</si>
  <si>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</si>
  <si>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</si>
  <si>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</si>
  <si>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</si>
  <si>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</si>
  <si>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</si>
  <si>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</si>
  <si>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</si>
  <si>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</si>
  <si>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</si>
  <si>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</si>
  <si>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</si>
  <si>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</si>
  <si>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</si>
  <si>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</si>
  <si>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</si>
  <si>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</si>
  <si>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</si>
  <si>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</si>
  <si>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</si>
  <si>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</si>
  <si>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</si>
  <si>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</si>
  <si>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</si>
  <si>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</si>
  <si>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</si>
  <si>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</si>
  <si>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</si>
  <si>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</si>
  <si>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</si>
  <si>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</si>
  <si>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</si>
  <si>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</si>
  <si>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</si>
  <si>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</si>
  <si>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</si>
  <si>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</si>
  <si>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</si>
  <si>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</si>
  <si>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</si>
  <si>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</si>
  <si>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</si>
  <si>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</si>
  <si>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</si>
  <si>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</si>
  <si>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</si>
  <si>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</si>
  <si>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</si>
  <si>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</si>
  <si>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</si>
  <si>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</si>
  <si>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</si>
  <si>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</si>
  <si>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</si>
  <si>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</si>
  <si>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</si>
  <si>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</si>
  <si>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</si>
  <si>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</si>
  <si>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</si>
  <si>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</si>
  <si>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</si>
  <si>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</si>
  <si>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</si>
  <si>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</si>
  <si>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</si>
  <si>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</si>
  <si>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</si>
  <si>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</si>
  <si>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</si>
  <si>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</si>
  <si>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</si>
  <si>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</si>
  <si>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</si>
  <si>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</si>
  <si>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</si>
  <si>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</si>
  <si>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</si>
  <si>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</si>
  <si>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</si>
  <si>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</si>
  <si>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</si>
  <si>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</si>
  <si>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</si>
  <si>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</si>
  <si>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</si>
  <si>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</si>
  <si>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</si>
  <si>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</si>
  <si>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</si>
  <si>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</si>
  <si>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</si>
  <si>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</si>
  <si>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</si>
  <si>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</si>
  <si>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</si>
  <si>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</si>
  <si>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</si>
  <si>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</si>
  <si>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</si>
  <si>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</si>
  <si>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</si>
  <si>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</si>
  <si>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</si>
  <si>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</si>
  <si>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</si>
  <si>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</si>
  <si>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</si>
  <si>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</si>
  <si>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</si>
  <si>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</si>
  <si>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</si>
  <si>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</si>
  <si>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</si>
  <si>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</si>
  <si>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</si>
  <si>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</si>
  <si>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</si>
  <si>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</si>
  <si>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</si>
  <si>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</si>
  <si>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</si>
  <si>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</si>
  <si>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</si>
  <si>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</si>
  <si>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</si>
  <si>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</si>
  <si>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</si>
  <si>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</si>
  <si>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</si>
  <si>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</si>
  <si>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</si>
  <si>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</si>
  <si>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</si>
  <si>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</si>
  <si>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</si>
  <si>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</si>
  <si>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</si>
  <si>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</si>
  <si>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</si>
  <si>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</si>
  <si>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</si>
  <si>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</si>
  <si>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</si>
  <si>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</si>
  <si>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</si>
  <si>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</si>
  <si>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</si>
  <si>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</si>
  <si>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</si>
  <si>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</si>
  <si>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</si>
  <si>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</si>
  <si>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</si>
  <si>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</si>
  <si>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</si>
  <si>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</si>
  <si>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</si>
  <si>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</si>
  <si>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</si>
  <si>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</si>
  <si>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</si>
  <si>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</si>
  <si>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</si>
  <si>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</si>
  <si>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</si>
  <si>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</si>
  <si>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</si>
  <si>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</si>
  <si>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</si>
  <si>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</si>
  <si>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</si>
  <si>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</si>
  <si>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</si>
  <si>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</si>
  <si>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</si>
  <si>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</si>
  <si>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</si>
  <si>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</si>
  <si>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</si>
  <si>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</si>
  <si>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</si>
  <si>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</si>
  <si>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</si>
  <si>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</si>
  <si>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</si>
  <si>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</si>
  <si>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</si>
  <si>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</si>
  <si>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</si>
  <si>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</si>
  <si>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</si>
  <si>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</si>
  <si>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</si>
  <si>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</si>
  <si>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</si>
  <si>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</si>
  <si>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</si>
  <si>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</si>
  <si>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</si>
  <si>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</si>
  <si>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</si>
  <si>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</si>
  <si>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</si>
  <si>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</si>
  <si>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</si>
  <si>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</si>
  <si>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</si>
  <si>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</si>
  <si>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</si>
  <si>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</si>
  <si>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</si>
  <si>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</si>
  <si>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</si>
  <si>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</si>
  <si>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</si>
  <si>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</si>
  <si>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</si>
  <si>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</si>
  <si>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</si>
  <si>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</si>
  <si>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</si>
  <si>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</si>
  <si>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</si>
  <si>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</si>
  <si>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</si>
  <si>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</si>
  <si>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</si>
  <si>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</si>
  <si>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</si>
  <si>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</si>
  <si>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</si>
  <si>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</si>
  <si>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</si>
  <si>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</si>
  <si>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</si>
  <si>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</si>
  <si>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</si>
  <si>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</si>
  <si>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</si>
  <si>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</si>
  <si>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</si>
  <si>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</si>
  <si>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</si>
  <si>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</si>
  <si>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</si>
  <si>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</si>
  <si>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</si>
  <si>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</si>
  <si>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</si>
  <si>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</si>
  <si>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</si>
  <si>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</si>
  <si>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</si>
  <si>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</si>
  <si>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</si>
  <si>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</si>
  <si>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</si>
  <si>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</si>
  <si>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</si>
  <si>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</si>
  <si>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</si>
  <si>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</si>
  <si>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</si>
  <si>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</si>
  <si>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</si>
  <si>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</si>
  <si>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</si>
  <si>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</si>
  <si>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</si>
  <si>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</si>
  <si>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</si>
  <si>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</si>
  <si>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</si>
  <si>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</si>
  <si>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</si>
  <si>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</si>
  <si>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</si>
  <si>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</si>
  <si>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</si>
  <si>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</si>
  <si>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</si>
  <si>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</si>
  <si>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</si>
  <si>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</si>
  <si>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</si>
  <si>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</si>
  <si>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</si>
  <si>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</si>
  <si>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</si>
  <si>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</si>
  <si>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</si>
  <si>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</si>
  <si>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</si>
  <si>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</si>
  <si>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</si>
  <si>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</si>
  <si>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</si>
  <si>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</si>
  <si>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</si>
  <si>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</si>
  <si>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</si>
  <si>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</si>
  <si>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</si>
  <si>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</si>
  <si>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</si>
  <si>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</si>
  <si>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</si>
  <si>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</si>
  <si>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</si>
  <si>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</si>
  <si>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</si>
  <si>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</si>
  <si>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</si>
  <si>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</si>
  <si>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</si>
  <si>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</si>
  <si>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</si>
  <si>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</si>
  <si>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</si>
  <si>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</si>
  <si>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</si>
  <si>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</si>
  <si>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</si>
  <si>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</si>
  <si>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</si>
  <si>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</si>
  <si>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</si>
  <si>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</si>
  <si>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</si>
  <si>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</si>
  <si>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</si>
  <si>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</si>
  <si>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</si>
  <si>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</si>
  <si>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</si>
  <si>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</si>
  <si>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</si>
  <si>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</si>
  <si>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</si>
  <si>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</si>
  <si>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</si>
  <si>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</si>
  <si>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</si>
  <si>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</si>
  <si>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</si>
  <si>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</si>
  <si>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</si>
  <si>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</si>
  <si>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</si>
  <si>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</si>
  <si>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</si>
  <si>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</si>
  <si>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</si>
  <si>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</si>
  <si>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</si>
  <si>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</si>
  <si>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</si>
  <si>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</si>
  <si>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</si>
  <si>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</si>
  <si>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</si>
  <si>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</si>
  <si>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</si>
  <si>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</si>
  <si>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</si>
  <si>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</si>
  <si>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</si>
  <si>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</si>
  <si>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</si>
  <si>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</si>
  <si>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</si>
  <si>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</si>
  <si>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</si>
  <si>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</si>
  <si>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</si>
  <si>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</si>
  <si>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</si>
  <si>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</si>
  <si>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</si>
  <si>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</si>
  <si>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</si>
  <si>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</si>
  <si>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</si>
  <si>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</si>
  <si>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</si>
  <si>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</si>
  <si>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</si>
  <si>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</si>
  <si>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</si>
  <si>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</si>
  <si>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</si>
  <si>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</si>
  <si>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</si>
  <si>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</si>
  <si>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</si>
  <si>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</si>
  <si>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</si>
  <si>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</si>
  <si>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</si>
  <si>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</si>
  <si>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</si>
  <si>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</si>
  <si>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</si>
  <si>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</si>
  <si>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</si>
  <si>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</si>
  <si>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</si>
  <si>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</si>
  <si>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</si>
  <si>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</si>
  <si>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</si>
  <si>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</si>
  <si>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</si>
  <si>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</si>
  <si>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</si>
  <si>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</si>
  <si>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</si>
  <si>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</si>
  <si>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</si>
  <si>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</si>
  <si>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</si>
  <si>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</si>
  <si>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</si>
  <si>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</si>
  <si>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</si>
  <si>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</si>
  <si>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</si>
  <si>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</si>
  <si>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</si>
  <si>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</si>
  <si>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</si>
  <si>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</si>
  <si>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</si>
  <si>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</si>
  <si>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</si>
  <si>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</si>
  <si>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</si>
  <si>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</si>
  <si>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</si>
  <si>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</si>
  <si>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</si>
  <si>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</si>
  <si>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</si>
  <si>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</si>
  <si>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</si>
  <si>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</si>
  <si>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</si>
  <si>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</si>
  <si>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</si>
  <si>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</si>
  <si>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</si>
  <si>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</si>
  <si>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</si>
  <si>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</si>
  <si>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</si>
  <si>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</si>
  <si>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</si>
  <si>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</si>
  <si>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</si>
  <si>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</si>
  <si>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</si>
  <si>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</si>
  <si>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</si>
  <si>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</si>
  <si>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</si>
  <si>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</si>
  <si>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</si>
  <si>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</si>
  <si>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</si>
  <si>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</si>
  <si>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</si>
  <si>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</si>
  <si>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</si>
  <si>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</si>
  <si>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</si>
  <si>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</si>
  <si>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</si>
  <si>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</si>
  <si>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</si>
  <si>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</si>
  <si>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</si>
  <si>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</si>
  <si>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</si>
  <si>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</si>
  <si>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</si>
  <si>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</si>
  <si>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</si>
  <si>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</si>
  <si>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</si>
  <si>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</si>
  <si>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</si>
  <si>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</si>
  <si>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</si>
  <si>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</si>
  <si>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</si>
  <si>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</si>
  <si>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</si>
  <si>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</si>
  <si>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</si>
  <si>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</si>
  <si>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</si>
  <si>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</si>
  <si>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</si>
  <si>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</si>
  <si>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</si>
  <si>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</si>
  <si>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</si>
  <si>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</si>
  <si>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</si>
  <si>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</si>
  <si>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</si>
  <si>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</si>
  <si>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</si>
  <si>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</si>
  <si>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</si>
  <si>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</si>
  <si>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</si>
  <si>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</si>
  <si>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</si>
  <si>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</si>
  <si>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</si>
  <si>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</si>
  <si>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</si>
  <si>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</si>
  <si>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</si>
  <si>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</si>
  <si>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</si>
  <si>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</si>
  <si>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</si>
  <si>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</si>
  <si>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</si>
  <si>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</si>
  <si>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</si>
  <si>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</si>
  <si>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</si>
  <si>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</si>
  <si>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</si>
  <si>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</si>
  <si>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</si>
  <si>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</si>
  <si>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</si>
  <si>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</si>
  <si>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</si>
  <si>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</si>
  <si>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</si>
  <si>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</si>
  <si>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</si>
  <si>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</si>
  <si>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</si>
  <si>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</si>
  <si>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</si>
  <si>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</si>
  <si>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</si>
  <si>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</si>
  <si>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</si>
  <si>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</si>
  <si>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</si>
  <si>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</si>
  <si>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</si>
  <si>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</si>
  <si>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</si>
  <si>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</si>
  <si>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</si>
  <si>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</si>
  <si>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</si>
  <si>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</si>
  <si>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</si>
  <si>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</si>
  <si>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</si>
  <si>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</si>
  <si>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</si>
  <si>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</si>
  <si>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</si>
  <si>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</si>
  <si>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</si>
  <si>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</si>
  <si>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</si>
  <si>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</si>
  <si>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</si>
  <si>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</si>
  <si>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</si>
  <si>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</si>
  <si>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</si>
  <si>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</si>
  <si>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</si>
  <si>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</si>
  <si>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</si>
  <si>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</si>
  <si>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</si>
  <si>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</si>
  <si>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</si>
  <si>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</si>
  <si>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</si>
  <si>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</si>
  <si>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</si>
  <si>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</si>
  <si>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</si>
  <si>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</si>
  <si>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</si>
  <si>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</si>
  <si>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</si>
  <si>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</si>
  <si>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</si>
  <si>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</si>
  <si>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</si>
  <si>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</si>
  <si>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</si>
  <si>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</si>
  <si>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</si>
  <si>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</si>
  <si>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</si>
  <si>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</si>
  <si>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</si>
  <si>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</si>
  <si>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</si>
  <si>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</si>
  <si>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</si>
  <si>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</si>
  <si>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</si>
  <si>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</si>
  <si>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</si>
  <si>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</si>
  <si>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</si>
  <si>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</si>
  <si>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</si>
  <si>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</si>
  <si>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</si>
  <si>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</si>
  <si>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</si>
  <si>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</si>
  <si>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</si>
  <si>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</si>
  <si>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</si>
  <si>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</si>
  <si>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</si>
  <si>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</si>
  <si>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</si>
  <si>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</si>
  <si>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</si>
  <si>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</si>
  <si>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</si>
  <si>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</si>
  <si>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</si>
  <si>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</si>
  <si>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</si>
  <si>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</si>
  <si>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</si>
  <si>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</si>
  <si>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</si>
  <si>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</si>
  <si>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</si>
  <si>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</si>
  <si>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</si>
  <si>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</si>
  <si>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</si>
  <si>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</si>
  <si>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</si>
  <si>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</si>
  <si>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</si>
  <si>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</si>
  <si>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</si>
  <si>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</si>
  <si>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</si>
  <si>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</si>
  <si>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</si>
  <si>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</si>
  <si>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</si>
  <si>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</si>
  <si>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</si>
  <si>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</si>
  <si>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</si>
  <si>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</si>
  <si>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</si>
  <si>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</si>
  <si>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</si>
  <si>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</si>
  <si>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</si>
  <si>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</si>
  <si>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</si>
  <si>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</si>
  <si>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</si>
  <si>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</si>
  <si>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</si>
  <si>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</si>
  <si>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</si>
  <si>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</si>
  <si>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</si>
  <si>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</si>
  <si>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</si>
  <si>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</si>
  <si>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</si>
  <si>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</si>
  <si>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</si>
  <si>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</si>
  <si>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</si>
  <si>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</si>
  <si>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</si>
  <si>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</si>
  <si>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</si>
  <si>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</si>
  <si>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</si>
  <si>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</si>
  <si>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</si>
  <si>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</si>
  <si>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</si>
  <si>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</si>
  <si>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</si>
  <si>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</si>
  <si>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</si>
  <si>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</si>
  <si>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</si>
  <si>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</si>
  <si>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</si>
  <si>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</si>
  <si>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</si>
  <si>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</si>
  <si>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</si>
  <si>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</si>
  <si>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</si>
  <si>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</si>
  <si>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</si>
  <si>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</si>
  <si>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</si>
  <si>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</si>
  <si>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</si>
  <si>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</si>
  <si>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</si>
  <si>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</si>
  <si>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</si>
  <si>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</si>
  <si>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</si>
  <si>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</si>
  <si>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</si>
  <si>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</si>
  <si>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</si>
  <si>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</si>
  <si>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</si>
  <si>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</si>
  <si>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</si>
  <si>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</si>
  <si>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</si>
  <si>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</si>
  <si>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</si>
  <si>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</si>
  <si>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</si>
  <si>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</si>
  <si>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</si>
  <si>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</si>
  <si>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</si>
  <si>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</si>
  <si>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</si>
  <si>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</si>
  <si>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</si>
  <si>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</si>
  <si>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</si>
  <si>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</si>
  <si>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</si>
  <si>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</si>
  <si>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</si>
  <si>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</si>
  <si>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</si>
  <si>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</si>
  <si>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</si>
  <si>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</si>
  <si>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</si>
  <si>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</si>
  <si>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</si>
  <si>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</si>
  <si>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</si>
  <si>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</si>
  <si>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</si>
  <si>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</si>
  <si>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</si>
  <si>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</si>
  <si>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</si>
  <si>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</si>
  <si>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</si>
  <si>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</si>
  <si>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</si>
  <si>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</si>
  <si>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</si>
  <si>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</si>
  <si>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</si>
  <si>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</si>
  <si>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</si>
  <si>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</si>
  <si>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</si>
  <si>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</si>
  <si>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</si>
  <si>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</si>
  <si>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</si>
  <si>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</si>
  <si>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</si>
  <si>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</si>
  <si>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</si>
  <si>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</si>
  <si>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</si>
  <si>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</si>
  <si>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</si>
  <si>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</si>
  <si>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</si>
  <si>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</si>
  <si>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</si>
  <si>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</si>
  <si>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</si>
  <si>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</si>
  <si>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</si>
  <si>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</si>
  <si>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</si>
  <si>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</si>
  <si>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</si>
  <si>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</si>
  <si>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</si>
  <si>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</si>
  <si>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</si>
  <si>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</si>
  <si>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</si>
  <si>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</si>
  <si>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</si>
  <si>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</si>
  <si>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</si>
  <si>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</si>
  <si>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</si>
  <si>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</si>
  <si>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</si>
  <si>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</si>
  <si>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</si>
  <si>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</si>
  <si>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</si>
  <si>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</si>
  <si>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</si>
  <si>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</si>
  <si>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</si>
  <si>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</si>
  <si>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</si>
  <si>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</si>
  <si>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</si>
  <si>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</si>
  <si>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</si>
  <si>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</si>
  <si>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</si>
  <si>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</si>
  <si>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</si>
  <si>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</si>
  <si>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</si>
  <si>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</si>
  <si>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</si>
  <si>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</si>
  <si>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</si>
  <si>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</si>
  <si>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</si>
  <si>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</si>
  <si>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</si>
  <si>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</si>
  <si>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</si>
  <si>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</si>
  <si>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</si>
  <si>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</si>
  <si>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</si>
  <si>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</si>
  <si>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</si>
  <si>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</si>
  <si>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</si>
  <si>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</si>
  <si>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</si>
  <si>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</si>
  <si>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</si>
  <si>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</si>
  <si>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</si>
  <si>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</si>
  <si>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</si>
  <si>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</si>
  <si>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</si>
  <si>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</si>
  <si>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</si>
  <si>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</si>
  <si>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</si>
  <si>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</si>
  <si>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</si>
  <si>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</si>
  <si>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</si>
  <si>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</si>
  <si>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</si>
  <si>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</si>
  <si>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</si>
  <si>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</si>
  <si>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</si>
  <si>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</si>
  <si>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</si>
  <si>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</si>
  <si>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</si>
  <si>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</si>
  <si>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</si>
  <si>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</si>
  <si>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</si>
  <si>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</si>
  <si>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</si>
  <si>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</si>
  <si>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</si>
  <si>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</si>
  <si>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</si>
  <si>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</si>
  <si>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</si>
  <si>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</si>
  <si>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</si>
  <si>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</si>
  <si>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</si>
  <si>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</si>
  <si>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</si>
  <si>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</si>
  <si>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</si>
  <si>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</si>
  <si>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</si>
  <si>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</si>
  <si>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</si>
  <si>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</si>
  <si>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</si>
  <si>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</si>
  <si>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</si>
  <si>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</si>
  <si>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</si>
  <si>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</si>
  <si>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</si>
  <si>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</si>
  <si>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</si>
  <si>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</si>
  <si>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</si>
  <si>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</si>
  <si>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</si>
  <si>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</si>
  <si>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</si>
  <si>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</si>
  <si>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</si>
  <si>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</si>
  <si>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</si>
  <si>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</si>
  <si>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</si>
  <si>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</si>
  <si>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</si>
  <si>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</si>
  <si>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</si>
  <si>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</si>
  <si>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</si>
  <si>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</si>
  <si>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</si>
  <si>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</si>
  <si>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</si>
  <si>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</si>
  <si>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</si>
  <si>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</si>
  <si>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</si>
  <si>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</si>
  <si>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</si>
  <si>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</si>
  <si>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</si>
  <si>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</si>
  <si>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</si>
  <si>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</si>
  <si>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</si>
  <si>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</si>
  <si>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</si>
  <si>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</si>
  <si>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</si>
  <si>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</si>
  <si>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</si>
  <si>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</si>
  <si>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</si>
  <si>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</si>
  <si>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</si>
  <si>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</si>
  <si>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</si>
  <si>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</si>
  <si>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</si>
  <si>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</si>
  <si>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</si>
  <si>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</si>
  <si>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</si>
  <si>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</si>
  <si>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</si>
  <si>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</si>
  <si>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</si>
  <si>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</si>
  <si>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</si>
  <si>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</si>
  <si>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</si>
  <si>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</si>
  <si>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</si>
  <si>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</si>
  <si>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</si>
  <si>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</si>
  <si>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</si>
  <si>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</si>
  <si>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</si>
  <si>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</si>
  <si>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</si>
  <si>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</si>
  <si>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</si>
  <si>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</si>
  <si>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</si>
  <si>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</si>
  <si>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</si>
  <si>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</si>
  <si>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</si>
  <si>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</si>
  <si>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</si>
  <si>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</si>
  <si>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</si>
  <si>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</si>
  <si>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</si>
  <si>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</si>
  <si>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</si>
  <si>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</si>
  <si>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</si>
  <si>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</si>
  <si>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</si>
  <si>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</si>
  <si>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</si>
  <si>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</si>
  <si>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</si>
  <si>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</si>
  <si>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</si>
  <si>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</si>
  <si>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</si>
  <si>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</si>
  <si>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</si>
  <si>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</si>
  <si>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</si>
  <si>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</si>
  <si>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</si>
  <si>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</si>
  <si>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</si>
  <si>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</si>
  <si>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</si>
  <si>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</si>
  <si>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</si>
  <si>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</si>
  <si>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</si>
  <si>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</si>
  <si>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</si>
  <si>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</si>
  <si>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</si>
  <si>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</si>
  <si>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</si>
  <si>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</si>
  <si>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</si>
  <si>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</si>
  <si>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</si>
  <si>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</si>
  <si>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</si>
  <si>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</si>
  <si>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</si>
  <si>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</si>
  <si>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</si>
  <si>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</si>
  <si>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</si>
  <si>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</si>
  <si>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</si>
  <si>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</si>
  <si>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</si>
  <si>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</si>
  <si>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</si>
  <si>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</si>
  <si>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</si>
  <si>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</si>
  <si>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</si>
  <si>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</si>
  <si>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</si>
  <si>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</si>
  <si>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</si>
  <si>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</si>
  <si>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</si>
  <si>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</si>
  <si>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</si>
  <si>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</si>
  <si>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</si>
  <si>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</si>
  <si>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</si>
  <si>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</si>
  <si>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</si>
  <si>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</si>
  <si>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</si>
  <si>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</si>
  <si>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</si>
  <si>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</si>
  <si>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</si>
  <si>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</si>
  <si>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</si>
  <si>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</si>
  <si>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</si>
  <si>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</si>
  <si>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</si>
  <si>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</si>
  <si>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</si>
  <si>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</si>
  <si>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</si>
  <si>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</si>
  <si>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</si>
  <si>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</si>
  <si>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</si>
  <si>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</si>
  <si>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</si>
  <si>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</si>
  <si>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</si>
  <si>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</si>
  <si>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</si>
  <si>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</si>
  <si>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</si>
  <si>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</si>
  <si>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</si>
  <si>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</si>
  <si>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</si>
  <si>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</si>
  <si>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</si>
  <si>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</si>
  <si>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</si>
  <si>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</si>
  <si>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</si>
  <si>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</si>
  <si>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</si>
  <si>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</si>
  <si>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</si>
  <si>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</si>
  <si>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</si>
  <si>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</si>
  <si>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</si>
  <si>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</si>
  <si>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</si>
  <si>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</si>
  <si>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</si>
  <si>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</si>
  <si>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</si>
  <si>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</si>
  <si>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</si>
  <si>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</si>
  <si>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</si>
  <si>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</si>
  <si>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</si>
  <si>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</si>
  <si>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</si>
  <si>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</si>
  <si>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</si>
  <si>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</si>
  <si>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</si>
  <si>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</si>
  <si>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</si>
  <si>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</si>
  <si>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</si>
  <si>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</si>
  <si>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</si>
  <si>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</si>
  <si>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</si>
  <si>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</si>
  <si>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</si>
  <si>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</si>
  <si>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</si>
  <si>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</si>
  <si>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</si>
  <si>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</si>
  <si>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</si>
  <si>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</si>
  <si>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</si>
  <si>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</si>
  <si>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</si>
  <si>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</si>
  <si>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</si>
  <si>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</si>
  <si>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</si>
  <si>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</si>
  <si>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</si>
  <si>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</si>
  <si>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</si>
  <si>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</si>
  <si>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</si>
  <si>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</si>
  <si>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</si>
  <si>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</si>
  <si>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</si>
  <si>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</si>
  <si>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</si>
  <si>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</si>
  <si>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</si>
  <si>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</si>
  <si>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</si>
  <si>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</si>
  <si>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</si>
  <si>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</si>
  <si>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</si>
  <si>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</si>
  <si>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</si>
  <si>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</si>
  <si>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</si>
  <si>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</si>
  <si>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</si>
  <si>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</si>
  <si>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</si>
  <si>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</si>
  <si>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</si>
  <si>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</si>
  <si>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</si>
  <si>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</si>
  <si>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</si>
  <si>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</si>
  <si>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</si>
  <si>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</si>
  <si>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</si>
  <si>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</si>
  <si>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</si>
  <si>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</si>
  <si>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</si>
  <si>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</si>
  <si>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</si>
  <si>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</si>
  <si>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</si>
  <si>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</si>
  <si>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</si>
  <si>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</si>
  <si>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</si>
  <si>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</si>
  <si>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</si>
  <si>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</si>
  <si>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</si>
  <si>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</si>
  <si>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</si>
  <si>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</si>
  <si>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</si>
  <si>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</si>
  <si>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</si>
  <si>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</si>
  <si>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</si>
  <si>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</si>
  <si>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</si>
  <si>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</si>
  <si>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</si>
  <si>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</si>
  <si>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</si>
  <si>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</si>
  <si>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</si>
  <si>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</si>
  <si>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</si>
  <si>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</si>
  <si>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</si>
  <si>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</si>
  <si>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</si>
  <si>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</si>
  <si>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</si>
  <si>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</si>
  <si>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</si>
  <si>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</si>
  <si>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</si>
  <si>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</si>
  <si>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</si>
  <si>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</si>
  <si>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</si>
  <si>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</si>
  <si>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</si>
  <si>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</si>
  <si>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</si>
  <si>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</si>
  <si>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</si>
  <si>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</si>
  <si>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</si>
  <si>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</si>
  <si>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</si>
  <si>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</si>
  <si>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</si>
  <si>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</si>
  <si>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</si>
  <si>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</si>
  <si>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</si>
  <si>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</si>
  <si>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</si>
  <si>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</si>
  <si>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</si>
  <si>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</si>
  <si>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</si>
  <si>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</si>
  <si>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</si>
  <si>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</si>
  <si>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</si>
  <si>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</si>
  <si>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</si>
  <si>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</si>
  <si>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</si>
  <si>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</si>
  <si>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</si>
  <si>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</si>
  <si>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</si>
  <si>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</si>
  <si>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</si>
  <si>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</si>
  <si>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</si>
  <si>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</si>
  <si>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</si>
  <si>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</si>
  <si>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</si>
  <si>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</si>
  <si>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</si>
  <si>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</si>
  <si>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</si>
  <si>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</si>
  <si>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</si>
  <si>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</si>
  <si>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</si>
  <si>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</si>
  <si>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</si>
  <si>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</si>
  <si>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</si>
  <si>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</si>
  <si>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</si>
  <si>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</si>
  <si>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</si>
  <si>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</si>
  <si>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</si>
  <si>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</si>
  <si>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</si>
  <si>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</si>
  <si>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</si>
  <si>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</si>
  <si>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</si>
  <si>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</si>
  <si>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</si>
  <si>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</si>
  <si>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</si>
  <si>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</si>
  <si>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</si>
  <si>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</si>
  <si>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</si>
  <si>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</si>
  <si>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</si>
  <si>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</si>
  <si>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</si>
  <si>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</si>
  <si>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</si>
  <si>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</si>
  <si>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</si>
  <si>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</si>
  <si>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</si>
  <si>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</si>
  <si>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</si>
  <si>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</si>
  <si>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</si>
  <si>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</si>
  <si>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</si>
  <si>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</si>
  <si>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</si>
  <si>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</si>
  <si>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</si>
  <si>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</si>
  <si>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</si>
  <si>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</si>
  <si>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</si>
  <si>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</si>
  <si>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</si>
  <si>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</si>
  <si>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</si>
  <si>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</si>
  <si>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</si>
  <si>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</si>
  <si>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</si>
  <si>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</si>
  <si>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</si>
  <si>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</si>
  <si>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</si>
  <si>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</si>
  <si>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</si>
  <si>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</si>
  <si>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</si>
  <si>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</si>
  <si>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</si>
  <si>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</si>
  <si>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</si>
  <si>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</si>
  <si>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</si>
  <si>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</si>
  <si>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</si>
  <si>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</si>
  <si>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</si>
  <si>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</si>
  <si>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</si>
  <si>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</si>
  <si>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</si>
  <si>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</si>
  <si>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</si>
  <si>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</si>
  <si>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</si>
  <si>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</si>
  <si>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</si>
  <si>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</si>
  <si>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</si>
  <si>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</si>
  <si>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</si>
  <si>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</si>
  <si>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</si>
  <si>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</si>
  <si>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</si>
  <si>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</si>
  <si>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</si>
  <si>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</si>
  <si>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</si>
  <si>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</si>
  <si>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</si>
  <si>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</si>
  <si>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</si>
  <si>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</si>
  <si>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</si>
  <si>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</si>
  <si>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</si>
  <si>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</si>
  <si>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</si>
  <si>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</si>
  <si>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</si>
  <si>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</si>
  <si>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</si>
  <si>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</si>
  <si>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</si>
  <si>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</si>
  <si>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</si>
  <si>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</si>
  <si>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</si>
  <si>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</si>
  <si>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</si>
  <si>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</si>
  <si>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</si>
  <si>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</si>
  <si>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</si>
  <si>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</si>
  <si>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</si>
  <si>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</si>
  <si>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</si>
  <si>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</si>
  <si>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</si>
  <si>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</si>
  <si>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</si>
  <si>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</si>
  <si>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</si>
  <si>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</si>
  <si>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</si>
  <si>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</si>
  <si>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</si>
  <si>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</si>
  <si>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</si>
  <si>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</si>
  <si>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</si>
  <si>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</si>
  <si>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</si>
  <si>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</si>
  <si>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</si>
  <si>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</si>
  <si>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</si>
  <si>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</si>
  <si>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</si>
  <si>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</si>
  <si>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</si>
  <si>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</si>
  <si>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</si>
  <si>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</si>
  <si>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</si>
  <si>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</si>
  <si>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</si>
  <si>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</si>
  <si>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</si>
  <si>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</si>
  <si>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</si>
  <si>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</si>
  <si>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</si>
  <si>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</si>
  <si>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</si>
  <si>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</si>
  <si>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</si>
  <si>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</si>
  <si>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</si>
  <si>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</si>
  <si>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</si>
  <si>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</si>
  <si>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</si>
  <si>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</si>
  <si>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</si>
  <si>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</si>
  <si>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</si>
  <si>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</si>
  <si>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</si>
  <si>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</si>
  <si>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</si>
  <si>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</si>
  <si>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</si>
  <si>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</si>
  <si>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</si>
  <si>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</si>
  <si>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</si>
  <si>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</si>
  <si>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</si>
  <si>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</si>
  <si>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</si>
  <si>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</si>
  <si>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</si>
  <si>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</si>
  <si>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</si>
  <si>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</si>
  <si>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</si>
  <si>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</si>
  <si>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</si>
  <si>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</si>
  <si>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</si>
  <si>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</si>
  <si>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</si>
  <si>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</si>
  <si>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</si>
  <si>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</si>
  <si>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</si>
  <si>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</si>
  <si>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</si>
  <si>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</si>
  <si>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</si>
  <si>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</si>
  <si>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</si>
  <si>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</si>
  <si>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</si>
  <si>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</si>
  <si>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</si>
  <si>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</si>
  <si>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</si>
  <si>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</si>
  <si>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</si>
  <si>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</si>
  <si>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</si>
  <si>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</si>
  <si>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</si>
  <si>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</si>
  <si>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</si>
  <si>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</si>
  <si>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</si>
  <si>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</si>
  <si>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</si>
  <si>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</si>
  <si>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</si>
  <si>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</si>
  <si>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</si>
  <si>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</si>
  <si>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</si>
  <si>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</si>
  <si>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</si>
  <si>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</si>
  <si>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</si>
  <si>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</si>
  <si>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</si>
  <si>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</si>
  <si>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</si>
  <si>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</si>
  <si>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</si>
  <si>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</si>
  <si>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</si>
  <si>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</si>
  <si>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</si>
  <si>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</si>
  <si>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</si>
  <si>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</si>
  <si>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</si>
  <si>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</si>
  <si>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</si>
  <si>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</si>
  <si>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</si>
  <si>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</si>
  <si>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</si>
  <si>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</si>
  <si>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</si>
  <si>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</si>
  <si>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</si>
  <si>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</si>
  <si>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</si>
  <si>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</si>
  <si>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</si>
  <si>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</si>
  <si>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</si>
  <si>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</si>
  <si>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</si>
  <si>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</si>
  <si>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</si>
  <si>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</si>
  <si>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</si>
  <si>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</si>
  <si>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</si>
  <si>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</si>
  <si>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</si>
  <si>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</si>
  <si>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</si>
  <si>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</si>
  <si>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</si>
  <si>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</si>
  <si>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</si>
  <si>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</si>
  <si>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</si>
  <si>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</si>
  <si>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</si>
  <si>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</si>
  <si>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</si>
  <si>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</si>
  <si>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</si>
  <si>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</si>
  <si>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</si>
  <si>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</si>
  <si>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</si>
  <si>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</si>
  <si>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</si>
  <si>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</si>
  <si>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</si>
  <si>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</si>
  <si>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</si>
  <si>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</si>
  <si>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</si>
  <si>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</si>
  <si>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</si>
  <si>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</si>
  <si>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</si>
  <si>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</si>
  <si>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</si>
  <si>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</si>
  <si>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</si>
  <si>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</si>
  <si>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</si>
  <si>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</si>
  <si>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</si>
  <si>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</si>
  <si>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</si>
  <si>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</si>
  <si>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</si>
  <si>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</si>
  <si>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</si>
  <si>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</si>
  <si>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</si>
  <si>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</si>
  <si>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</si>
  <si>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</si>
  <si>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</si>
  <si>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</si>
  <si>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</si>
  <si>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</si>
  <si>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</si>
  <si>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</si>
  <si>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</si>
  <si>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</si>
  <si>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</si>
  <si>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</si>
  <si>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</si>
  <si>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</si>
  <si>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</si>
  <si>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</si>
  <si>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</si>
  <si>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</si>
  <si>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</si>
  <si>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</si>
  <si>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</si>
  <si>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</si>
  <si>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</si>
  <si>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</si>
  <si>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</si>
  <si>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</si>
  <si>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</si>
  <si>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</si>
  <si>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</si>
  <si>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</si>
  <si>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</si>
  <si>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</si>
  <si>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</si>
  <si>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</si>
  <si>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</si>
  <si>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</si>
  <si>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</si>
  <si>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</si>
  <si>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</si>
  <si>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</si>
  <si>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</si>
  <si>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</si>
  <si>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</si>
  <si>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</si>
  <si>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</si>
  <si>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</si>
  <si>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</si>
  <si>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</si>
  <si>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</si>
  <si>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</si>
  <si>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</si>
  <si>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</si>
  <si>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</si>
  <si>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</si>
  <si>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</si>
  <si>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</si>
  <si>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</si>
  <si>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</si>
  <si>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</si>
  <si>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</si>
  <si>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</si>
  <si>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</si>
  <si>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</si>
  <si>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</si>
  <si>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</si>
  <si>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</si>
  <si>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</si>
  <si>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</si>
  <si>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</si>
  <si>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</si>
  <si>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</si>
  <si>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</si>
  <si>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</si>
  <si>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</si>
  <si>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</si>
  <si>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</si>
  <si>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</si>
  <si>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</si>
  <si>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</si>
  <si>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</si>
  <si>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</si>
  <si>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</si>
  <si>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</si>
  <si>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</si>
  <si>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</si>
  <si>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</si>
  <si>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</si>
  <si>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</si>
  <si>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</si>
  <si>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</si>
  <si>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</si>
  <si>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</si>
  <si>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</si>
  <si>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</si>
  <si>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</si>
  <si>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</si>
  <si>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</si>
  <si>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</si>
  <si>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</si>
  <si>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</si>
  <si>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</si>
  <si>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</si>
  <si>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</si>
  <si>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</si>
  <si>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</si>
  <si>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</si>
  <si>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</si>
  <si>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</si>
  <si>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</si>
  <si>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</si>
  <si>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</si>
  <si>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</si>
  <si>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</si>
  <si>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</si>
  <si>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</si>
  <si>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</si>
  <si>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</si>
  <si>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</si>
  <si>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</si>
  <si>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</si>
  <si>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</si>
  <si>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</si>
  <si>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</si>
  <si>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</si>
  <si>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</si>
  <si>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</si>
  <si>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</si>
  <si>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</si>
  <si>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</si>
  <si>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</si>
  <si>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</si>
  <si>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</si>
  <si>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</si>
  <si>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</si>
  <si>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</si>
  <si>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</si>
  <si>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</si>
  <si>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</si>
  <si>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</si>
  <si>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</si>
  <si>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</si>
  <si>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</si>
  <si>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</si>
  <si>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</si>
  <si>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</si>
  <si>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</si>
  <si>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</si>
  <si>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</si>
  <si>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</si>
  <si>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</si>
  <si>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</si>
  <si>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</si>
  <si>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</si>
  <si>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</si>
  <si>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</si>
  <si>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</si>
  <si>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</si>
  <si>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</si>
  <si>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</si>
  <si>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</si>
  <si>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</si>
  <si>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</si>
  <si>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</si>
  <si>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</si>
  <si>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</si>
  <si>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</si>
  <si>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</si>
  <si>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</si>
  <si>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</si>
  <si>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</si>
  <si>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</si>
  <si>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</si>
  <si>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</si>
  <si>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</si>
  <si>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</si>
  <si>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</si>
  <si>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</si>
  <si>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</si>
  <si>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</si>
  <si>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</si>
  <si>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</si>
  <si>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</si>
  <si>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</si>
  <si>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</si>
  <si>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</si>
  <si>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</si>
  <si>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</si>
  <si>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</si>
  <si>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</si>
  <si>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</si>
  <si>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</si>
  <si>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</si>
  <si>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</si>
  <si>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</si>
  <si>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</si>
  <si>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</si>
  <si>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</si>
  <si>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</si>
  <si>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</si>
  <si>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</si>
  <si>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</si>
  <si>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</si>
  <si>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</si>
  <si>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</si>
  <si>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</si>
  <si>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</si>
  <si>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</si>
  <si>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</si>
  <si>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</si>
  <si>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</si>
  <si>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</si>
  <si>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</si>
  <si>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</si>
  <si>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</si>
  <si>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</si>
  <si>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</si>
  <si>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</si>
  <si>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</si>
  <si>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</si>
  <si>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</si>
  <si>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</si>
  <si>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</si>
  <si>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</si>
  <si>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</si>
  <si>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</si>
  <si>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</si>
  <si>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</si>
  <si>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</si>
  <si>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</si>
  <si>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</si>
  <si>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</si>
  <si>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</si>
  <si>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</si>
  <si>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</si>
  <si>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</si>
  <si>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</si>
  <si>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</si>
  <si>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</si>
  <si>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</si>
  <si>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</si>
  <si>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</si>
  <si>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</si>
  <si>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</si>
  <si>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</si>
  <si>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</si>
  <si>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</si>
  <si>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</si>
  <si>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</si>
  <si>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</si>
  <si>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</si>
  <si>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</si>
  <si>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</si>
  <si>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</si>
  <si>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</si>
  <si>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</si>
  <si>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</si>
  <si>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</si>
  <si>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</si>
  <si>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</si>
  <si>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</si>
  <si>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</si>
  <si>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</si>
  <si>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</si>
  <si>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</si>
  <si>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</si>
  <si>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</si>
  <si>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</si>
  <si>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</si>
  <si>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</si>
  <si>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</si>
  <si>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</si>
  <si>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</si>
  <si>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</si>
  <si>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</si>
  <si>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</si>
  <si>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</si>
  <si>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</si>
  <si>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</si>
  <si>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</si>
  <si>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</si>
  <si>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</si>
  <si>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</si>
  <si>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</si>
  <si>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</si>
  <si>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</si>
  <si>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</si>
  <si>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</si>
  <si>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</si>
  <si>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</si>
  <si>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</si>
  <si>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</si>
  <si>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</si>
  <si>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</si>
  <si>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</si>
  <si>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</si>
  <si>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</si>
  <si>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</si>
  <si>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</si>
  <si>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</si>
  <si>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</si>
  <si>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</si>
  <si>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</si>
  <si>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</si>
  <si>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</si>
  <si>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</si>
  <si>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</si>
  <si>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</si>
  <si>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</si>
  <si>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</si>
  <si>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</si>
  <si>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</si>
  <si>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</si>
  <si>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</si>
  <si>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</si>
  <si>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</si>
  <si>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</si>
  <si>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</si>
  <si>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</si>
  <si>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</si>
  <si>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</si>
  <si>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</si>
  <si>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</si>
  <si>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</si>
  <si>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</si>
  <si>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</si>
  <si>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</si>
  <si>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</si>
  <si>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</si>
  <si>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</si>
  <si>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</si>
  <si>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</si>
  <si>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</si>
  <si>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</si>
  <si>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</si>
  <si>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</si>
  <si>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</si>
  <si>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</si>
  <si>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</si>
  <si>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</si>
  <si>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</si>
  <si>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</si>
  <si>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</si>
  <si>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</si>
  <si>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</si>
  <si>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</si>
  <si>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</si>
  <si>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</si>
  <si>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</si>
  <si>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</si>
  <si>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</si>
  <si>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</si>
  <si>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</si>
  <si>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</si>
  <si>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</si>
  <si>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</si>
  <si>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</si>
  <si>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</si>
  <si>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</si>
  <si>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</si>
  <si>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</si>
  <si>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</si>
  <si>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</si>
  <si>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</si>
  <si>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</si>
  <si>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</si>
  <si>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</si>
  <si>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</si>
  <si>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</si>
  <si>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</si>
  <si>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</si>
  <si>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</si>
  <si>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</si>
  <si>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</si>
  <si>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</si>
  <si>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</si>
  <si>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</si>
  <si>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</si>
  <si>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</si>
  <si>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</si>
  <si>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</si>
  <si>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</si>
  <si>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</si>
  <si>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</si>
  <si>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</si>
  <si>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</si>
  <si>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</si>
  <si>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</si>
  <si>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</si>
  <si>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</si>
  <si>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</si>
  <si>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</si>
  <si>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</si>
  <si>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</si>
  <si>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</si>
  <si>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</si>
  <si>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</si>
  <si>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</si>
  <si>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</si>
  <si>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</si>
  <si>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</si>
  <si>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</si>
  <si>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</si>
  <si>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</si>
  <si>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</si>
  <si>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</si>
  <si>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</si>
  <si>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</si>
  <si>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</si>
  <si>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</si>
  <si>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</si>
  <si>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</si>
  <si>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</si>
  <si>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</si>
  <si>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</si>
  <si>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</si>
  <si>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</si>
  <si>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</si>
  <si>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</si>
  <si>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</si>
  <si>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</si>
  <si>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</si>
  <si>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</si>
  <si>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</si>
  <si>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</si>
  <si>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</si>
  <si>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</si>
  <si>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</si>
  <si>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</si>
  <si>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</si>
  <si>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</si>
  <si>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</si>
  <si>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</si>
  <si>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</si>
  <si>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</si>
  <si>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</si>
  <si>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</si>
  <si>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</si>
  <si>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</si>
  <si>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</si>
  <si>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</si>
  <si>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</si>
  <si>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</si>
  <si>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</si>
  <si>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</si>
  <si>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</si>
  <si>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</si>
  <si>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</si>
  <si>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</si>
  <si>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</si>
  <si>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</si>
  <si>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</si>
  <si>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</si>
  <si>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</si>
  <si>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</si>
  <si>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</si>
  <si>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</si>
  <si>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</si>
  <si>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</si>
  <si>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</si>
  <si>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</si>
  <si>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</si>
  <si>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</si>
  <si>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</si>
  <si>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</si>
  <si>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</si>
  <si>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</si>
  <si>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</si>
  <si>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</si>
  <si>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</si>
  <si>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</si>
  <si>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</si>
  <si>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</si>
  <si>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</si>
  <si>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</si>
  <si>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</si>
  <si>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</si>
  <si>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</si>
  <si>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</si>
  <si>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</si>
  <si>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</si>
  <si>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</si>
  <si>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</si>
  <si>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</si>
  <si>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</si>
  <si>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</si>
  <si>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</si>
  <si>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</si>
  <si>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</si>
  <si>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</si>
  <si>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</si>
  <si>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</si>
  <si>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</si>
  <si>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</si>
  <si>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</si>
  <si>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</si>
  <si>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</si>
  <si>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</si>
  <si>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</si>
  <si>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</si>
  <si>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</si>
  <si>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</si>
  <si>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</si>
  <si>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</si>
  <si>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</si>
  <si>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</si>
  <si>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</si>
  <si>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</si>
  <si>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</si>
  <si>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</si>
  <si>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</si>
  <si>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</si>
  <si>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</si>
  <si>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</si>
  <si>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</si>
  <si>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</si>
  <si>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</si>
  <si>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</si>
  <si>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</si>
  <si>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</si>
  <si>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</si>
  <si>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</si>
  <si>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</si>
  <si>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</si>
  <si>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</si>
  <si>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</si>
  <si>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</si>
  <si>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</si>
  <si>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</si>
  <si>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</si>
  <si>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</si>
  <si>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</si>
  <si>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</si>
  <si>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</si>
  <si>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</si>
  <si>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</si>
  <si>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</si>
  <si>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</si>
  <si>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</si>
  <si>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</si>
  <si>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</si>
  <si>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</si>
  <si>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</si>
  <si>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</si>
  <si>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</si>
  <si>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</si>
  <si>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</si>
  <si>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</si>
  <si>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</si>
  <si>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</si>
  <si>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</si>
  <si>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</si>
  <si>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</si>
  <si>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</si>
  <si>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</si>
  <si>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</si>
  <si>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</si>
  <si>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</si>
  <si>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</si>
  <si>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</si>
  <si>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</si>
  <si>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</si>
  <si>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</si>
  <si>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</si>
  <si>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</si>
  <si>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</si>
  <si>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</si>
  <si>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</si>
  <si>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</si>
  <si>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</si>
  <si>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</si>
  <si>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</si>
  <si>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</si>
  <si>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</si>
  <si>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</si>
  <si>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</si>
  <si>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</si>
  <si>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</si>
  <si>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</si>
  <si>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</si>
  <si>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</si>
  <si>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</si>
  <si>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</si>
  <si>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</si>
  <si>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</si>
  <si>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</si>
  <si>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</si>
  <si>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</si>
  <si>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</si>
  <si>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</si>
  <si>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</si>
  <si>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</si>
  <si>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</si>
  <si>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</si>
  <si>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</si>
  <si>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</si>
  <si>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</si>
  <si>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</si>
  <si>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</si>
  <si>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</si>
  <si>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</si>
  <si>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</si>
  <si>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</si>
  <si>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</si>
  <si>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</si>
  <si>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</si>
  <si>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</si>
  <si>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</si>
  <si>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</si>
  <si>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</si>
  <si>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</si>
  <si>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</si>
  <si>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</si>
  <si>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</si>
  <si>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</si>
  <si>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</si>
  <si>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</si>
  <si>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</si>
  <si>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</si>
  <si>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</si>
  <si>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</si>
  <si>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</si>
  <si>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</si>
  <si>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</si>
  <si>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</si>
  <si>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</si>
  <si>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</si>
  <si>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</si>
  <si>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</si>
  <si>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</si>
  <si>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</si>
  <si>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</si>
  <si>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</si>
  <si>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</si>
  <si>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</si>
  <si>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</si>
  <si>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</si>
  <si>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</si>
  <si>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</si>
  <si>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</si>
  <si>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</si>
  <si>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</si>
  <si>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</si>
  <si>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</si>
  <si>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</si>
  <si>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</si>
  <si>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</si>
  <si>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</si>
  <si>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</si>
  <si>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</si>
  <si>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</si>
  <si>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</si>
  <si>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</si>
  <si>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</si>
  <si>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</si>
  <si>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</si>
  <si>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</si>
  <si>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</si>
  <si>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</si>
  <si>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</si>
  <si>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</si>
  <si>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</si>
  <si>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</si>
  <si>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</si>
  <si>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</si>
  <si>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</si>
  <si>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</si>
  <si>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</si>
  <si>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</si>
  <si>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</si>
  <si>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</si>
  <si>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</si>
  <si>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</si>
  <si>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</si>
  <si>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</si>
  <si>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</si>
  <si>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</si>
  <si>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</si>
  <si>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</si>
  <si>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</si>
  <si>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</si>
  <si>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</si>
  <si>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</si>
  <si>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</si>
  <si>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</si>
  <si>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</si>
  <si>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</si>
  <si>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</si>
  <si>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</si>
  <si>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</si>
  <si>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</si>
  <si>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</si>
  <si>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</si>
  <si>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</si>
  <si>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</si>
  <si>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</si>
  <si>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</si>
  <si>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</si>
  <si>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</si>
  <si>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</si>
  <si>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</si>
  <si>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</si>
  <si>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</si>
  <si>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</si>
  <si>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</si>
  <si>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</si>
  <si>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</si>
  <si>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</si>
  <si>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</si>
  <si>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</si>
  <si>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</si>
  <si>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</si>
  <si>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</si>
  <si>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</si>
  <si>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</si>
  <si>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</si>
  <si>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</si>
  <si>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</si>
  <si>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</si>
  <si>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</si>
  <si>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</si>
  <si>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</si>
  <si>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</si>
  <si>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</si>
  <si>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</si>
  <si>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</si>
  <si>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</si>
  <si>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</si>
  <si>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</si>
  <si>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</si>
  <si>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</si>
  <si>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</si>
  <si>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</si>
  <si>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</si>
  <si>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</si>
  <si>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</si>
  <si>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</si>
  <si>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</si>
  <si>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</si>
  <si>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</si>
  <si>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</si>
  <si>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</si>
  <si>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</si>
  <si>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</si>
  <si>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</si>
  <si>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</si>
  <si>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</si>
  <si>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</si>
  <si>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</si>
  <si>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</si>
  <si>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</si>
  <si>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</si>
  <si>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</si>
  <si>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</si>
  <si>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</si>
  <si>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</si>
  <si>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</si>
  <si>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</si>
  <si>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</si>
  <si>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</si>
  <si>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</si>
  <si>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</si>
  <si>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</si>
  <si>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</si>
  <si>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</si>
  <si>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</si>
  <si>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</si>
  <si>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</si>
  <si>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</si>
  <si>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</si>
  <si>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</si>
  <si>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</si>
  <si>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</si>
  <si>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</si>
  <si>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</si>
  <si>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</si>
  <si>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</si>
  <si>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</si>
  <si>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</si>
  <si>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</si>
  <si>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</si>
  <si>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</si>
  <si>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</si>
  <si>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</si>
  <si>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</si>
  <si>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</si>
  <si>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</si>
  <si>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</si>
  <si>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</si>
  <si>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</si>
  <si>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</si>
  <si>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</si>
  <si>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</si>
  <si>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</si>
  <si>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</si>
  <si>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</si>
  <si>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</si>
  <si>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</si>
  <si>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</si>
  <si>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</si>
  <si>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</si>
  <si>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</si>
  <si>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</si>
  <si>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</si>
  <si>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</si>
  <si>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</si>
  <si>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</si>
  <si>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</si>
  <si>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</si>
  <si>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</si>
  <si>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</si>
  <si>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</si>
  <si>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</si>
  <si>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</si>
  <si>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</si>
  <si>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</si>
  <si>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</si>
  <si>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</si>
  <si>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</si>
  <si>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</si>
  <si>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</si>
  <si>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</si>
  <si>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</si>
  <si>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</si>
  <si>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</si>
  <si>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</si>
  <si>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</si>
  <si>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</si>
  <si>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</si>
  <si>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</si>
  <si>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</si>
  <si>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</si>
  <si>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</si>
  <si>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</si>
  <si>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</si>
  <si>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</si>
  <si>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</si>
  <si>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</si>
  <si>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</si>
  <si>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</si>
  <si>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</si>
  <si>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</si>
  <si>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</si>
  <si>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</si>
  <si>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</si>
  <si>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</si>
  <si>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</si>
  <si>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</si>
  <si>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</si>
  <si>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</si>
  <si>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</si>
  <si>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</si>
  <si>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</si>
  <si>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</si>
  <si>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</si>
  <si>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</si>
  <si>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</si>
  <si>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</si>
  <si>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</si>
  <si>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</si>
  <si>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</si>
  <si>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</si>
  <si>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</si>
  <si>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</si>
  <si>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</si>
  <si>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</si>
  <si>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</si>
  <si>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</si>
  <si>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</si>
  <si>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</si>
  <si>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</si>
  <si>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</si>
  <si>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</si>
  <si>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</si>
  <si>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</si>
  <si>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</si>
  <si>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</si>
  <si>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</si>
  <si>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</si>
  <si>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</si>
  <si>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</si>
  <si>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</si>
  <si>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</si>
  <si>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</si>
  <si>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</si>
  <si>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</si>
  <si>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</si>
  <si>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</si>
  <si>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</si>
  <si>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</si>
  <si>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</si>
  <si>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</si>
  <si>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</si>
  <si>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</si>
  <si>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</si>
  <si>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</si>
  <si>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</si>
  <si>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</si>
  <si>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</si>
  <si>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</si>
  <si>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</si>
  <si>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</si>
  <si>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</si>
  <si>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</si>
  <si>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</si>
  <si>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</si>
  <si>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</si>
  <si>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</si>
  <si>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</si>
  <si>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</si>
  <si>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</si>
  <si>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</si>
  <si>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</si>
  <si>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</si>
  <si>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</si>
  <si>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</si>
  <si>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</si>
  <si>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</si>
  <si>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</si>
  <si>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</si>
  <si>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</si>
  <si>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</si>
  <si>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</si>
  <si>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</si>
  <si>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</si>
  <si>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</si>
  <si>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</si>
  <si>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</si>
  <si>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</si>
  <si>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</si>
  <si>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</si>
  <si>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</si>
  <si>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</si>
  <si>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</si>
  <si>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</si>
  <si>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</si>
  <si>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</si>
  <si>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</si>
  <si>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</si>
  <si>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</si>
  <si>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</si>
  <si>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</si>
  <si>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</si>
  <si>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</si>
  <si>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</si>
  <si>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</si>
  <si>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</si>
  <si>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</si>
  <si>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</si>
  <si>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</si>
  <si>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</si>
  <si>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</si>
  <si>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</si>
  <si>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</si>
  <si>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</si>
  <si>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</si>
  <si>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</si>
  <si>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</si>
  <si>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</si>
  <si>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</si>
  <si>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</si>
  <si>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</si>
  <si>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</si>
  <si>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</si>
  <si>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</si>
  <si>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</si>
  <si>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</si>
  <si>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</si>
  <si>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</si>
  <si>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</si>
  <si>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</si>
  <si>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</si>
  <si>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</si>
  <si>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</si>
  <si>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</si>
  <si>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</si>
  <si>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</si>
  <si>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</si>
  <si>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</si>
  <si>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</si>
  <si>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</si>
  <si>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</si>
  <si>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</si>
  <si>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</si>
  <si>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</si>
  <si>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</si>
  <si>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</si>
  <si>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</si>
  <si>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</si>
  <si>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</si>
  <si>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</si>
  <si>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</si>
  <si>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</si>
  <si>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</si>
  <si>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</si>
  <si>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</si>
  <si>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</si>
  <si>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</si>
  <si>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</si>
  <si>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</si>
  <si>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</si>
  <si>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</si>
  <si>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</si>
  <si>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</si>
  <si>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</si>
  <si>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</si>
  <si>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</si>
  <si>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</si>
  <si>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</si>
  <si>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</si>
  <si>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</si>
  <si>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</si>
  <si>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</si>
  <si>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</si>
  <si>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</si>
  <si>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</si>
  <si>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</si>
  <si>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</si>
  <si>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</si>
  <si>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</si>
  <si>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</si>
  <si>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</si>
  <si>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</si>
  <si>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</si>
  <si>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</si>
  <si>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</si>
  <si>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</si>
  <si>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</si>
  <si>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</si>
  <si>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</si>
  <si>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</si>
  <si>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</si>
  <si>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</si>
  <si>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</si>
  <si>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</si>
  <si>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</si>
  <si>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</si>
  <si>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</si>
  <si>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</si>
  <si>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</si>
  <si>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</si>
  <si>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</si>
  <si>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</si>
  <si>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</si>
  <si>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</si>
  <si>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</si>
  <si>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</si>
  <si>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</si>
  <si>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</si>
  <si>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</si>
  <si>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</si>
  <si>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</si>
  <si>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</si>
  <si>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</si>
  <si>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</si>
  <si>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</si>
  <si>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</si>
  <si>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</si>
  <si>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</si>
  <si>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</si>
  <si>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</si>
  <si>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</si>
  <si>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</si>
  <si>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</si>
  <si>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</si>
  <si>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</si>
  <si>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</si>
  <si>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</si>
  <si>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</si>
  <si>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</si>
  <si>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</si>
  <si>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</si>
  <si>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</si>
  <si>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</si>
  <si>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</si>
  <si>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</si>
  <si>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</si>
  <si>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</si>
  <si>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</si>
  <si>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</si>
  <si>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</si>
  <si>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</si>
  <si>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</si>
  <si>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</si>
  <si>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</si>
  <si>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</si>
  <si>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</si>
  <si>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</si>
  <si>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</si>
  <si>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</si>
  <si>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</si>
  <si>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</si>
  <si>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</si>
  <si>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</si>
  <si>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</si>
  <si>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</si>
  <si>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</si>
  <si>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</si>
  <si>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</si>
  <si>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</si>
  <si>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</si>
  <si>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</si>
  <si>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</si>
  <si>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</si>
  <si>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</si>
  <si>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</si>
  <si>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</si>
  <si>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</si>
  <si>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</si>
  <si>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</si>
  <si>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</si>
  <si>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</si>
  <si>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</si>
  <si>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</si>
  <si>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</si>
  <si>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</si>
  <si>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</si>
  <si>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</si>
  <si>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</si>
  <si>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</si>
  <si>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</si>
  <si>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</si>
  <si>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</si>
  <si>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</si>
  <si>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</si>
  <si>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</si>
  <si>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</si>
  <si>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</si>
  <si>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</si>
  <si>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</si>
  <si>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</si>
  <si>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</si>
  <si>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</si>
  <si>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</si>
  <si>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</si>
  <si>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</si>
  <si>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</si>
  <si>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</si>
  <si>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</si>
  <si>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</si>
  <si>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</si>
  <si>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</si>
  <si>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</si>
  <si>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</si>
  <si>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</si>
  <si>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</si>
  <si>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</si>
  <si>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</si>
  <si>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</si>
  <si>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</si>
  <si>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</si>
  <si>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</si>
  <si>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</si>
  <si>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</si>
  <si>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</si>
  <si>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</si>
  <si>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</si>
  <si>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</si>
  <si>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</si>
  <si>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</si>
  <si>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</si>
  <si>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</si>
  <si>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</si>
  <si>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</si>
  <si>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</si>
  <si>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</si>
  <si>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</si>
  <si>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</si>
  <si>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</si>
  <si>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</si>
  <si>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</si>
  <si>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</si>
  <si>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</si>
  <si>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</si>
  <si>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</si>
  <si>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</si>
  <si>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</si>
  <si>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</si>
  <si>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</si>
  <si>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</si>
  <si>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</si>
  <si>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</si>
  <si>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</si>
  <si>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</si>
  <si>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</si>
  <si>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</si>
  <si>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</si>
  <si>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</si>
  <si>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</si>
  <si>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</si>
  <si>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</si>
  <si>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</si>
  <si>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</si>
  <si>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</si>
  <si>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</si>
  <si>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</si>
  <si>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</si>
  <si>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</si>
  <si>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</si>
  <si>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</si>
  <si>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</si>
  <si>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</si>
  <si>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</si>
  <si>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</si>
  <si>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</si>
  <si>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</si>
  <si>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</si>
  <si>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</si>
  <si>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</si>
  <si>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</si>
  <si>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</si>
  <si>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</si>
  <si>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</si>
  <si>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</si>
  <si>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</si>
  <si>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</si>
  <si>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</si>
  <si>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</si>
  <si>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</si>
  <si>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</si>
  <si>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</si>
  <si>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</si>
  <si>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</si>
  <si>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</si>
  <si>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</si>
  <si>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</si>
  <si>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</si>
  <si>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</si>
  <si>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</si>
  <si>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</si>
  <si>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</si>
  <si>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</si>
  <si>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</si>
  <si>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</si>
  <si>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</si>
  <si>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</si>
  <si>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</si>
  <si>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</si>
  <si>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</si>
  <si>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</si>
  <si>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</si>
  <si>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</si>
  <si>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</si>
  <si>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</si>
  <si>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</si>
  <si>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</si>
  <si>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</si>
  <si>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</si>
  <si>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</si>
  <si>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</si>
  <si>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</si>
  <si>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</si>
  <si>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</si>
  <si>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</si>
  <si>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</si>
  <si>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</si>
  <si>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</si>
  <si>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</si>
  <si>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</si>
  <si>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</si>
  <si>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</si>
  <si>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</si>
  <si>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</si>
  <si>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</si>
  <si>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</si>
  <si>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</si>
  <si>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</si>
  <si>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</si>
  <si>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</si>
  <si>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</si>
  <si>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</si>
  <si>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</si>
  <si>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</si>
  <si>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</si>
  <si>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</si>
  <si>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</si>
  <si>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</si>
  <si>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</si>
  <si>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</si>
  <si>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</si>
  <si>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</si>
  <si>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</si>
  <si>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</si>
  <si>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</si>
  <si>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</si>
  <si>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</si>
  <si>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</si>
  <si>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</si>
  <si>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</si>
  <si>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</si>
  <si>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</si>
  <si>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</si>
  <si>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</si>
  <si>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</si>
  <si>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</si>
  <si>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</si>
  <si>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</si>
  <si>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</si>
  <si>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</si>
  <si>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</si>
  <si>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</si>
  <si>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</si>
  <si>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</si>
  <si>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</si>
  <si>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</si>
  <si>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</si>
  <si>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</si>
  <si>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</si>
  <si>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</si>
  <si>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</si>
  <si>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</si>
  <si>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</si>
  <si>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</si>
  <si>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</si>
  <si>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</si>
  <si>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</si>
  <si>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</si>
  <si>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</si>
  <si>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</si>
  <si>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</si>
  <si>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</si>
  <si>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</si>
  <si>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</si>
  <si>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</si>
  <si>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</si>
  <si>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</si>
  <si>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</si>
  <si>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</si>
  <si>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</si>
  <si>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</si>
  <si>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</si>
  <si>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</si>
  <si>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</si>
  <si>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</si>
  <si>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</si>
  <si>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</si>
  <si>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</si>
  <si>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</si>
  <si>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</si>
  <si>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</si>
  <si>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</si>
  <si>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</si>
  <si>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</si>
  <si>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</si>
  <si>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</si>
  <si>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</si>
  <si>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</si>
  <si>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</si>
  <si>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</si>
  <si>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</si>
  <si>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</si>
  <si>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</si>
  <si>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</si>
  <si>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</si>
  <si>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</si>
  <si>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</si>
  <si>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</si>
  <si>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</si>
  <si>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</si>
  <si>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</si>
  <si>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</si>
  <si>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</si>
  <si>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</si>
  <si>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</si>
  <si>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</si>
  <si>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</si>
  <si>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</si>
  <si>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</si>
  <si>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</si>
  <si>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</si>
  <si>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</si>
  <si>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</si>
  <si>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</si>
  <si>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</si>
  <si>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</si>
  <si>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</si>
  <si>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</si>
  <si>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</si>
  <si>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</si>
  <si>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</si>
  <si>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</si>
  <si>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</si>
  <si>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</si>
  <si>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</si>
  <si>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</si>
  <si>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</si>
  <si>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</si>
  <si>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</si>
  <si>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</si>
  <si>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</si>
  <si>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</si>
  <si>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</si>
  <si>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</si>
  <si>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</si>
  <si>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</si>
  <si>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</si>
  <si>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</si>
  <si>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</si>
  <si>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</si>
  <si>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</si>
  <si>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</si>
  <si>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</si>
  <si>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</si>
  <si>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</si>
  <si>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</si>
  <si>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</si>
  <si>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</si>
  <si>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</si>
  <si>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</si>
  <si>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</si>
  <si>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</si>
  <si>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</si>
  <si>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</si>
  <si>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</si>
  <si>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</si>
  <si>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</si>
  <si>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PCM-20251102-00000637</t>
  </si>
  <si>
    <t xml:space="preserve">team on way need 90 min </t>
  </si>
  <si>
    <t>PCM-20251102-00000655</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</si>
  <si>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</si>
  <si>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</si>
  <si>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</si>
  <si>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</si>
  <si>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</si>
  <si>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</si>
  <si>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</si>
  <si>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</si>
  <si>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</si>
  <si>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</si>
  <si>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</si>
  <si>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</si>
  <si>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</si>
  <si>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</si>
  <si>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</si>
  <si>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</si>
  <si>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</si>
  <si>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</si>
  <si>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</si>
  <si>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</si>
  <si>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</si>
  <si>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</si>
  <si>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</si>
  <si>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</si>
  <si>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</si>
  <si>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</si>
  <si>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</si>
  <si>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</si>
  <si>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</si>
  <si>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</si>
  <si>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</si>
  <si>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</si>
  <si>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</si>
  <si>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</si>
  <si>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</si>
  <si>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</si>
  <si>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</si>
  <si>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</si>
  <si>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</si>
  <si>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</si>
  <si>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</si>
  <si>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</si>
  <si>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</si>
  <si>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</si>
  <si>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</si>
  <si>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</si>
  <si>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</si>
  <si>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</si>
  <si>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</si>
  <si>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</si>
  <si>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</si>
  <si>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</si>
  <si>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</si>
  <si>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</si>
  <si>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</si>
  <si>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</si>
  <si>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</si>
  <si>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</si>
  <si>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</si>
  <si>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</si>
  <si>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</si>
  <si>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</si>
  <si>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</si>
  <si>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</si>
  <si>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</si>
  <si>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</si>
  <si>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</si>
  <si>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</si>
  <si>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</si>
  <si>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</si>
  <si>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</si>
  <si>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</si>
  <si>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</si>
  <si>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</si>
  <si>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</si>
  <si>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</si>
  <si>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</si>
  <si>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</si>
  <si>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</si>
  <si>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</si>
  <si>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</si>
  <si>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</si>
  <si>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</si>
  <si>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</si>
  <si>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PCM-20251101-00000749</t>
  </si>
  <si>
    <t>access not allowed by security allowed time only from 9 to 5 , site located in NGHA /5G flapping down / site working on temp cable and door opened and ACs swiched off &amp; ETA 30 min</t>
  </si>
  <si>
    <t>PCM-20251102-00000621</t>
  </si>
  <si>
    <t>ETA 15 min</t>
  </si>
  <si>
    <t>PCM-20251102-00000632</t>
  </si>
  <si>
    <t>EM team on the way ETA 60 min</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</si>
  <si>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</si>
  <si>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</si>
  <si>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</si>
  <si>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</si>
  <si>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PCM-20251102-00000602</t>
  </si>
  <si>
    <t>120 mins</t>
  </si>
  <si>
    <t xml:space="preserve">NO PCM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</si>
  <si>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</si>
  <si>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</si>
  <si>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</si>
  <si>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</si>
  <si>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</si>
  <si>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</si>
  <si>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TT-20251102-00711</t>
  </si>
  <si>
    <t>EM team moved need 60 min</t>
  </si>
  <si>
    <t>PCM-20251102-00000087</t>
  </si>
  <si>
    <t>Minor</t>
  </si>
  <si>
    <t xml:space="preserve">Sector flapping at LTE due to RM issue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</si>
</sst>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1"/>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34" fillId="0" borderId="0" xfId="0" applyFont="1"/>
    <xf numFmtId="0" fontId="20" fillId="7" borderId="1"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5" totalsRowShown="0" headerRowDxfId="174" dataDxfId="173" headerRowBorderDxfId="171" tableBorderDxfId="172" totalsRowBorderDxfId="170">
  <autoFilter ref="A1:L11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7" totalsRowShown="0" headerRowDxfId="157" dataDxfId="156" headerRowBorderDxfId="154" tableBorderDxfId="155" totalsRowBorderDxfId="153">
  <autoFilter ref="A1:CJ14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2" totalsRowShown="0" headerRowDxfId="64" dataDxfId="63" headerRowBorderDxfId="61" tableBorderDxfId="62">
  <autoFilter ref="A1:L108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6" totalsRowShown="0" headerRowDxfId="48" dataDxfId="47" headerRowBorderDxfId="45" tableBorderDxfId="46" totalsRowBorderDxfId="44">
  <autoFilter ref="A1:L10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5" totalsRowShown="0" headerRowDxfId="31" dataDxfId="30" headerRowBorderDxfId="28" tableBorderDxfId="29">
  <autoFilter ref="A1:L3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3" totalsRowShown="0" headerRowDxfId="15" dataDxfId="14" headerRowBorderDxfId="12" tableBorderDxfId="13">
  <autoFilter ref="A1:L1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5"/>
  <sheetViews>
    <sheetView tabSelected="1" workbookViewId="0">
      <selection activeCell="A4" sqref="A4:XFD4"/>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300.41672164351621</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3</v>
      </c>
      <c r="D3" s="170" t="s">
        <v>13615</v>
      </c>
      <c r="E3" s="134" t="s">
        <v>39021</v>
      </c>
      <c r="F3" s="135">
        <v>45963.349953703706</v>
      </c>
      <c r="G3" s="136">
        <f ca="1">IFERROR(NOW()-F3,"")</f>
        <v>1.5193865736364387E-2</v>
      </c>
      <c r="H3" s="135">
        <v>45963.322395833333</v>
      </c>
      <c r="I3" s="133" t="str">
        <f>IFERROR(VLOOKUP(D3,DB!A:F,6,0),"")</f>
        <v>SCECO+STB</v>
      </c>
      <c r="J3" s="133" t="str">
        <f>IFERROR(VLOOKUP(D3,DB!A:G,7,0),"")</f>
        <v>Good</v>
      </c>
      <c r="K3" s="137" t="s">
        <v>39024</v>
      </c>
      <c r="L3" s="138" t="str">
        <f>IFERROR(VLOOKUP(D3,DB!A:I,9,0),"")</f>
        <v>Latis</v>
      </c>
    </row>
    <row r="4" spans="1:15" ht="15" customHeight="1">
      <c r="A4" s="132" t="s">
        <v>39025</v>
      </c>
      <c r="B4" s="133" t="str">
        <f>IFERROR(VLOOKUP(D4,DB!A:K,11,0),"")</f>
        <v>R1</v>
      </c>
      <c r="C4" s="133">
        <v>1</v>
      </c>
      <c r="D4" s="170" t="s">
        <v>21294</v>
      </c>
      <c r="E4" s="134" t="s">
        <v>39021</v>
      </c>
      <c r="F4" s="135">
        <v>45963.358518518522</v>
      </c>
      <c r="G4" s="136">
        <f ca="1">IFERROR(NOW()-F4,"")</f>
        <v>6.6290509203099646E-3</v>
      </c>
      <c r="H4" s="135">
        <v>45963.353530092594</v>
      </c>
      <c r="I4" s="133" t="str">
        <f>IFERROR(VLOOKUP(D4,DB!A:F,6,0),"")</f>
        <v>Generator-SG</v>
      </c>
      <c r="J4" s="133" t="str">
        <f>IFERROR(VLOOKUP(D4,DB!A:G,7,0),"")</f>
        <v>Vandalized</v>
      </c>
      <c r="K4" s="137" t="s">
        <v>39024</v>
      </c>
      <c r="L4" s="138" t="str">
        <f>IFERROR(VLOOKUP(D4,DB!A:I,9,0),"")</f>
        <v>Latis</v>
      </c>
    </row>
    <row r="5" spans="1:15" ht="15" customHeight="1">
      <c r="A5" s="132"/>
      <c r="B5" s="133" t="str">
        <f>IFERROR(VLOOKUP(D5,DB!A:K,11,0),"")</f>
        <v/>
      </c>
      <c r="C5" s="133"/>
      <c r="D5" s="133"/>
      <c r="E5" s="134"/>
      <c r="F5" s="135"/>
      <c r="G5" s="136">
        <f ca="1">IFERROR(NOW()-F5,"")</f>
        <v>45963.365147569442</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45963.365147569442</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45963.365147569442</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45963.365147569442</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45963.365147569442</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45963.365147569442</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45963.365147569442</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45963.365147569442</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45963.365147569442</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45963.365147569442</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45963.365147569442</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45963.365147569442</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45963.365147569442</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45963.365147569442</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45963.365147569442</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45963.365147569442</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45963.365147569442</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45963.365147569442</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45963.365147569442</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45963.365147569442</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45963.365147569442</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45963.365147569442</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45963.365147569442</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45963.365147569442</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45963.365147569442</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45963.365147569442</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45963.365147569442</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45963.365147569442</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45963.365147569442</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45963.365147569442</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45963.365147569442</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45963.365147569442</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45963.365147569442</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45963.365147569442</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45963.365147569442</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45963.365147569442</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45963.365147569442</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45963.365147569442</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45963.365147569442</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45963.365147569442</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45963.365147569442</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45963.365147569442</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45963.365147569442</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45963.365147569442</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45963.365147569442</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45963.365147569442</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45963.365147569442</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45963.365147569442</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45963.365147569442</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45963.365147569442</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45963.365147569442</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45963.365147569442</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45963.365147569442</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45963.365147569442</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45963.365147569442</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45963.365147569442</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45963.365147569442</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45963.365147569442</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45963.365147569442</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45963.365147569442</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45963.365147569442</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45963.365147569442</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45963.365147569442</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45963.365147569442</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45963.365147569442</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45963.365147569442</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45963.365147569442</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45963.365147569442</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45963.365147569442</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45963.365147569442</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45963.365147569442</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45963.365147569442</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45963.365147569442</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45963.365147569442</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45963.365147569442</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45963.365147569442</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45963.365147569442</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45963.365147569442</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45963.365147569442</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45963.365147569442</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45963.365147569442</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45963.365147569442</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45963.365147569442</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45963.365147569442</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45963.365147569442</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45963.365147569442</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45963.365147569442</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45963.365147569442</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45963.365147569442</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45963.365147569442</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45963.365147569442</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45963.365147569442</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45963.365147569442</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45963.365147569442</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45963.365147569442</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45963.365147569442</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45963.365147569442</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45963.365147569442</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45963.365147569442</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45963.365147569442</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45963.365147569442</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45963.365147569442</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45963.365147569442</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45963.365147569442</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45963.365147569442</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45963.365147569442</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45963.365147569442</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45963.365147569442</v>
      </c>
      <c r="H112" s="135"/>
      <c r="I112" s="133" t="str">
        <f>IFERROR(VLOOKUP(D112,DB!A:F,6,0),"")</f>
        <v/>
      </c>
      <c r="J112" s="133" t="str">
        <f>IFERROR(VLOOKUP(D112,DB!A:G,7,0),"")</f>
        <v/>
      </c>
      <c r="K112" s="137"/>
      <c r="L112" s="138" t="str">
        <f>IFERROR(VLOOKUP(D112,DB!A:I,9,0),"")</f>
        <v/>
      </c>
    </row>
    <row r="113" spans="1:12" ht="15" customHeight="1">
      <c r="A113" s="132"/>
      <c r="B113" s="133" t="str">
        <f>IFERROR(VLOOKUP(D113,DB!A:K,11,0),"")</f>
        <v/>
      </c>
      <c r="C113" s="133"/>
      <c r="D113" s="133"/>
      <c r="E113" s="134"/>
      <c r="F113" s="135"/>
      <c r="G113" s="136">
        <f ca="1">IFERROR(NOW()-F113,"")</f>
        <v>45963.365147569442</v>
      </c>
      <c r="H113" s="135"/>
      <c r="I113" s="133" t="str">
        <f>IFERROR(VLOOKUP(D113,DB!A:F,6,0),"")</f>
        <v/>
      </c>
      <c r="J113" s="133" t="str">
        <f>IFERROR(VLOOKUP(D113,DB!A:G,7,0),"")</f>
        <v/>
      </c>
      <c r="K113" s="137"/>
      <c r="L113" s="138" t="str">
        <f>IFERROR(VLOOKUP(D113,DB!A:I,9,0),"")</f>
        <v/>
      </c>
    </row>
    <row r="114" spans="1:12" ht="15" customHeight="1">
      <c r="A114" s="132"/>
      <c r="B114" s="133" t="str">
        <f>IFERROR(VLOOKUP(D114,DB!A:K,11,0),"")</f>
        <v/>
      </c>
      <c r="C114" s="133"/>
      <c r="D114" s="133"/>
      <c r="E114" s="134"/>
      <c r="F114" s="135"/>
      <c r="G114" s="136">
        <f ca="1">IFERROR(NOW()-F114,"")</f>
        <v>45963.365147569442</v>
      </c>
      <c r="H114" s="135"/>
      <c r="I114" s="133" t="str">
        <f>IFERROR(VLOOKUP(D114,DB!A:F,6,0),"")</f>
        <v/>
      </c>
      <c r="J114" s="133" t="str">
        <f>IFERROR(VLOOKUP(D114,DB!A:G,7,0),"")</f>
        <v/>
      </c>
      <c r="K114" s="137"/>
      <c r="L114" s="138" t="str">
        <f>IFERROR(VLOOKUP(D114,DB!A:I,9,0),"")</f>
        <v/>
      </c>
    </row>
    <row r="115" spans="1:12" ht="15" customHeight="1">
      <c r="A115" s="144"/>
      <c r="B115" s="145" t="str">
        <f>IFERROR(VLOOKUP(D115,DB!A:K,11,0),"")</f>
        <v/>
      </c>
      <c r="C115" s="145"/>
      <c r="D115" s="145"/>
      <c r="E115" s="146"/>
      <c r="F115" s="147"/>
      <c r="G115" s="148">
        <f ca="1">IFERROR(NOW()-F115,"")</f>
        <v>45963.365147569442</v>
      </c>
      <c r="H115" s="147"/>
      <c r="I115" s="145" t="str">
        <f>IFERROR(VLOOKUP(D115,DB!A:F,6,0),"")</f>
        <v/>
      </c>
      <c r="J115" s="145" t="str">
        <f>IFERROR(VLOOKUP(D115,DB!A:G,7,0),"")</f>
        <v/>
      </c>
      <c r="K115" s="149"/>
      <c r="L115" s="150" t="str">
        <f>IFERROR(VLOOKUP(D115,DB!A:I,9,0),"")</f>
        <v/>
      </c>
    </row>
  </sheetData>
  <customSheetViews>
    <customSheetView guid="{F6042A99-DD27-4453-835D-0834D95730CC}" filter="1" showAutoFilter="1">
      <pageMargins left="0" right="0" top="0" bottom="0" header="0" footer="0"/>
      <autoFilter ref="B1:M1" xr:uid="{64EC5CA6-81CF-46B1-AF9A-CEA8A372A90E}"/>
    </customSheetView>
  </customSheetViews>
  <dataValidations count="2">
    <dataValidation allowBlank="1" showInputMessage="1" showErrorMessage="1" sqref="E1" xr:uid="{5DBA255D-CDD9-49FB-AD3C-AF70AB4EE696}"/>
    <dataValidation type="list" allowBlank="1" showInputMessage="1" showErrorMessage="1" sqref="E2:E11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7"/>
  <sheetViews>
    <sheetView workbookViewId="0">
      <selection activeCell="E6" sqref="E6"/>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39026</v>
      </c>
      <c r="N1" s="89" t="s">
        <v>39027</v>
      </c>
      <c r="O1" s="89" t="s">
        <v>39028</v>
      </c>
      <c r="P1" s="89" t="s">
        <v>39029</v>
      </c>
      <c r="Q1" s="89" t="s">
        <v>39030</v>
      </c>
      <c r="R1" s="89" t="s">
        <v>39031</v>
      </c>
      <c r="S1" s="89" t="s">
        <v>39032</v>
      </c>
      <c r="T1" s="89" t="s">
        <v>39033</v>
      </c>
      <c r="U1" s="89" t="s">
        <v>39034</v>
      </c>
      <c r="V1" s="89" t="s">
        <v>39035</v>
      </c>
      <c r="W1" s="89" t="s">
        <v>39036</v>
      </c>
      <c r="X1" s="89" t="s">
        <v>39037</v>
      </c>
      <c r="Y1" s="89" t="s">
        <v>39038</v>
      </c>
      <c r="Z1" s="89" t="s">
        <v>39039</v>
      </c>
      <c r="AA1" s="89" t="s">
        <v>39040</v>
      </c>
      <c r="AB1" s="89" t="s">
        <v>39041</v>
      </c>
      <c r="AC1" s="89" t="s">
        <v>39042</v>
      </c>
      <c r="AD1" s="89" t="s">
        <v>39043</v>
      </c>
      <c r="AE1" s="89" t="s">
        <v>39044</v>
      </c>
      <c r="AF1" s="89" t="s">
        <v>39045</v>
      </c>
      <c r="AG1" s="89" t="s">
        <v>39046</v>
      </c>
      <c r="AH1" s="89" t="s">
        <v>39047</v>
      </c>
      <c r="AI1" s="89" t="s">
        <v>39048</v>
      </c>
      <c r="AJ1" s="89" t="s">
        <v>39049</v>
      </c>
      <c r="AK1" s="89" t="s">
        <v>39050</v>
      </c>
      <c r="AL1" s="89" t="s">
        <v>39051</v>
      </c>
      <c r="AM1" s="89" t="s">
        <v>39052</v>
      </c>
      <c r="AN1" s="89" t="s">
        <v>39053</v>
      </c>
      <c r="AO1" s="89" t="s">
        <v>39054</v>
      </c>
      <c r="AP1" s="89" t="s">
        <v>39055</v>
      </c>
      <c r="AQ1" s="89" t="s">
        <v>39056</v>
      </c>
      <c r="AR1" s="89" t="s">
        <v>39057</v>
      </c>
      <c r="AS1" s="89" t="s">
        <v>39058</v>
      </c>
      <c r="AT1" s="89" t="s">
        <v>39059</v>
      </c>
      <c r="AU1" s="89" t="s">
        <v>39060</v>
      </c>
      <c r="AV1" s="89" t="s">
        <v>39061</v>
      </c>
      <c r="AW1" s="89" t="s">
        <v>39062</v>
      </c>
      <c r="AX1" s="89" t="s">
        <v>39063</v>
      </c>
      <c r="AY1" s="89" t="s">
        <v>39064</v>
      </c>
      <c r="AZ1" s="89" t="s">
        <v>39065</v>
      </c>
      <c r="BA1" s="89" t="s">
        <v>39066</v>
      </c>
      <c r="BB1" s="89" t="s">
        <v>39067</v>
      </c>
      <c r="BC1" s="89" t="s">
        <v>39068</v>
      </c>
      <c r="BD1" s="89" t="s">
        <v>39069</v>
      </c>
      <c r="BE1" s="89" t="s">
        <v>39070</v>
      </c>
      <c r="BF1" s="89" t="s">
        <v>39071</v>
      </c>
      <c r="BG1" s="89" t="s">
        <v>39072</v>
      </c>
      <c r="BH1" s="89" t="s">
        <v>39073</v>
      </c>
      <c r="BI1" s="89" t="s">
        <v>39074</v>
      </c>
      <c r="BJ1" s="89" t="s">
        <v>39075</v>
      </c>
      <c r="BK1" s="89" t="s">
        <v>39076</v>
      </c>
      <c r="BL1" s="89" t="s">
        <v>39077</v>
      </c>
      <c r="BM1" s="89" t="s">
        <v>39078</v>
      </c>
      <c r="BN1" s="89" t="s">
        <v>39079</v>
      </c>
      <c r="BO1" s="89" t="s">
        <v>39080</v>
      </c>
      <c r="BP1" s="89" t="s">
        <v>39081</v>
      </c>
      <c r="BQ1" s="89" t="s">
        <v>39082</v>
      </c>
      <c r="BR1" s="89" t="s">
        <v>39083</v>
      </c>
      <c r="BS1" s="89" t="s">
        <v>39084</v>
      </c>
      <c r="BT1" s="89" t="s">
        <v>39085</v>
      </c>
      <c r="BU1" s="89" t="s">
        <v>39086</v>
      </c>
      <c r="BV1" s="89" t="s">
        <v>39087</v>
      </c>
      <c r="BW1" s="89" t="s">
        <v>39088</v>
      </c>
      <c r="BX1" s="89" t="s">
        <v>39089</v>
      </c>
      <c r="BY1" s="89" t="s">
        <v>39090</v>
      </c>
      <c r="BZ1" s="89" t="s">
        <v>39091</v>
      </c>
      <c r="CA1" s="89" t="s">
        <v>39092</v>
      </c>
      <c r="CB1" s="89" t="s">
        <v>39093</v>
      </c>
      <c r="CC1" s="89" t="s">
        <v>39094</v>
      </c>
      <c r="CD1" s="89" t="s">
        <v>39095</v>
      </c>
      <c r="CE1" s="89" t="s">
        <v>39096</v>
      </c>
      <c r="CF1" s="89" t="s">
        <v>39097</v>
      </c>
      <c r="CG1" s="89" t="s">
        <v>39098</v>
      </c>
      <c r="CH1" s="89" t="s">
        <v>39099</v>
      </c>
      <c r="CI1" s="89" t="s">
        <v>39100</v>
      </c>
      <c r="CJ1" s="89" t="s">
        <v>39101</v>
      </c>
    </row>
    <row r="2" spans="1:88" s="69" customFormat="1" ht="31.5" customHeight="1">
      <c r="A2" s="62" t="s">
        <v>39102</v>
      </c>
      <c r="B2" s="62" t="s">
        <v>27</v>
      </c>
      <c r="C2" s="62">
        <v>1</v>
      </c>
      <c r="D2" s="62" t="s">
        <v>19542</v>
      </c>
      <c r="E2" s="86" t="s">
        <v>39103</v>
      </c>
      <c r="F2" s="75">
        <v>45322.056979166664</v>
      </c>
      <c r="G2" s="76" t="s">
        <v>39104</v>
      </c>
      <c r="H2" s="88">
        <v>45322.050729166665</v>
      </c>
      <c r="I2" s="62" t="s">
        <v>88</v>
      </c>
      <c r="J2" s="62" t="s">
        <v>65</v>
      </c>
      <c r="K2" s="87" t="s">
        <v>39105</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39106</v>
      </c>
      <c r="B3" s="62" t="str">
        <f>IFERROR(VLOOKUP(D3,DB!A:K,11,0),"")</f>
        <v>R2</v>
      </c>
      <c r="C3" s="62">
        <v>1</v>
      </c>
      <c r="D3" s="62" t="s">
        <v>25643</v>
      </c>
      <c r="E3" s="86" t="s">
        <v>39021</v>
      </c>
      <c r="F3" s="75">
        <v>45824.999837962961</v>
      </c>
      <c r="G3" s="76">
        <f ca="1">IFERROR(NOW()-F3,"-")</f>
        <v>138.36530960648088</v>
      </c>
      <c r="H3" s="75">
        <v>45824.993587962963</v>
      </c>
      <c r="I3" s="62" t="str">
        <f>IFERROR(VLOOKUP(D3,DB!A:F,6,0),"")</f>
        <v>Generator-SG</v>
      </c>
      <c r="J3" s="62" t="str">
        <f>IFERROR(VLOOKUP(D3,DB!A:G,7,0),"")</f>
        <v>Good</v>
      </c>
      <c r="K3" s="87" t="s">
        <v>39107</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39108</v>
      </c>
      <c r="B4" s="18" t="str">
        <f>IFERROR(VLOOKUP(D4,DB!A:K,11,0),"")</f>
        <v>R2</v>
      </c>
      <c r="C4" s="18">
        <v>1</v>
      </c>
      <c r="D4" s="18" t="s">
        <v>27532</v>
      </c>
      <c r="E4" s="113" t="s">
        <v>39103</v>
      </c>
      <c r="F4" s="114">
        <v>45958.742083333331</v>
      </c>
      <c r="G4" s="115">
        <f ca="1">IFERROR(NOW()-F4,"-")</f>
        <v>4.6230642361115315</v>
      </c>
      <c r="H4" s="114">
        <v>45958.649699074071</v>
      </c>
      <c r="I4" s="18" t="str">
        <f>IFERROR(VLOOKUP(D4,DB!A:F,6,0),"")</f>
        <v>Generator-SG</v>
      </c>
      <c r="J4" s="18" t="str">
        <f>IFERROR(VLOOKUP(D4,DB!A:G,7,0),"")</f>
        <v>Dead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45.75">
      <c r="A5" s="112" t="s">
        <v>39110</v>
      </c>
      <c r="B5" s="18" t="str">
        <f>IFERROR(VLOOKUP(D5,DB!A:K,11,0),"")</f>
        <v>R2</v>
      </c>
      <c r="C5" s="18">
        <v>1</v>
      </c>
      <c r="D5" s="18" t="s">
        <v>19048</v>
      </c>
      <c r="E5" s="113" t="s">
        <v>39021</v>
      </c>
      <c r="F5" s="114">
        <v>45962.773888888885</v>
      </c>
      <c r="G5" s="115">
        <f ca="1">IFERROR(NOW()-F5,"-")</f>
        <v>0.59125868055707542</v>
      </c>
      <c r="H5" s="114">
        <v>45962.773888888885</v>
      </c>
      <c r="I5" s="18" t="str">
        <f>IFERROR(VLOOKUP(D5,DB!A:F,6,0),"")</f>
        <v>SCECO</v>
      </c>
      <c r="J5" s="18" t="str">
        <f>IFERROR(VLOOKUP(D5,DB!A:G,7,0),"")</f>
        <v>Dead</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39112</v>
      </c>
      <c r="B6" s="18" t="str">
        <f>IFERROR(VLOOKUP(D6,DB!A:K,11,0),"")</f>
        <v>R2</v>
      </c>
      <c r="C6" s="18">
        <v>1</v>
      </c>
      <c r="D6" s="19" t="s">
        <v>26023</v>
      </c>
      <c r="E6" s="113" t="s">
        <v>39021</v>
      </c>
      <c r="F6" s="114">
        <v>45963.339768518519</v>
      </c>
      <c r="G6" s="115">
        <f ca="1">IFERROR(NOW()-F6,"-")</f>
        <v>2.5379050923220348E-2</v>
      </c>
      <c r="H6" s="114">
        <v>45963.334791666668</v>
      </c>
      <c r="I6" s="18" t="str">
        <f>IFERROR(VLOOKUP(D6,DB!A:F,6,0),"")</f>
        <v>SCECO</v>
      </c>
      <c r="J6" s="18" t="str">
        <f>IFERROR(VLOOKUP(D6,DB!A:G,7,0),"")</f>
        <v>Vandalized</v>
      </c>
      <c r="K6" s="19" t="s">
        <v>39113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45963.365147569442</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45963.365147569442</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45963.365147569442</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45963.365147569442</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45963.365147569442</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45963.365147569442</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45963.365147569442</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45963.365147569442</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45963.365147569442</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45963.365147569442</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45963.365147569442</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45963.365147569442</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45963.365147569442</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45963.365147569442</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45963.365147569442</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45963.365147569442</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45963.365147569442</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45963.365147569442</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45963.365147569442</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45963.365147569442</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45963.365147569442</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45963.365147569442</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45963.365147569442</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45963.365147569442</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45963.365147569442</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45963.365147569442</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45963.365147569442</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45963.365147569442</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45963.365147569442</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45963.365147569442</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45963.365147569442</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45963.365147569442</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45963.365147569442</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45963.365147569442</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45963.365147569442</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45963.365147569442</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45963.365147569442</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45963.365147569442</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45963.365147569442</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45963.365147569442</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45963.365147569442</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45963.365147569442</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45963.365147569442</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45963.365147569442</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45963.365147569442</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45963.365147569442</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45963.365147569442</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45963.365147569442</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45963.365147569442</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45963.365147569442</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45963.365147569442</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45963.365147569442</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45963.365147569442</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45963.365147569442</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45963.365147569442</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45963.365147569442</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45963.365147569442</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45963.365147569442</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45963.365147569442</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45963.365147569442</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45963.365147569442</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45963.365147569442</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45963.365147569442</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45963.365147569442</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45963.365147569442</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45963.365147569442</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45963.365147569442</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45963.365147569442</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45963.365147569442</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45963.365147569442</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45963.365147569442</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45963.365147569442</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45963.365147569442</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45963.365147569442</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45963.365147569442</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45963.365147569442</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45963.365147569442</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45963.365147569442</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45963.365147569442</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45963.365147569442</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45963.365147569442</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45963.365147569442</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45963.365147569442</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45963.365147569442</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45963.365147569442</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45963.365147569442</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45963.365147569442</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45963.365147569442</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45963.365147569442</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45963.365147569442</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45963.365147569442</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45963.365147569442</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45963.365147569442</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45963.365147569442</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45963.365147569442</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45963.365147569442</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45963.365147569442</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45963.365147569442</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45963.365147569442</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45963.365147569442</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45963.365147569442</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45963.365147569442</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45963.365147569442</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45963.365147569442</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45963.365147569442</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45963.365147569442</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45963.365147569442</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45963.365147569442</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45963.365147569442</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45963.365147569442</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45963.365147569442</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45963.365147569442</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45963.365147569442</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45963.365147569442</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45963.365147569442</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45963.365147569442</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45963.365147569442</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45963.365147569442</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45963.365147569442</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45963.365147569442</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45963.365147569442</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45963.365147569442</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45963.365147569442</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45963.365147569442</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45963.365147569442</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45963.365147569442</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45963.365147569442</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45963.365147569442</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45963.365147569442</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45963.365147569442</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45963.365147569442</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45963.365147569442</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45963.365147569442</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45963.365147569442</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45963.365147569442</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45963.365147569442</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12"/>
      <c r="B143" s="18" t="str">
        <f>IFERROR(VLOOKUP(D143,DB!A:K,11,0),"")</f>
        <v/>
      </c>
      <c r="C143" s="18"/>
      <c r="D143" s="18"/>
      <c r="E143" s="113"/>
      <c r="F143" s="114"/>
      <c r="G143" s="115">
        <f ca="1">IFERROR(NOW()-F143,"-")</f>
        <v>45963.365147569442</v>
      </c>
      <c r="H143" s="11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0"/>
    </row>
    <row r="144" spans="1:88" ht="31.5" customHeight="1">
      <c r="A144" s="112"/>
      <c r="B144" s="18" t="str">
        <f>IFERROR(VLOOKUP(D144,DB!A:K,11,0),"")</f>
        <v/>
      </c>
      <c r="C144" s="18"/>
      <c r="D144" s="18"/>
      <c r="E144" s="113"/>
      <c r="F144" s="114"/>
      <c r="G144" s="115">
        <f ca="1">IFERROR(NOW()-F144,"-")</f>
        <v>45963.365147569442</v>
      </c>
      <c r="H144" s="11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0"/>
    </row>
    <row r="145" spans="1:88" ht="31.5" customHeight="1">
      <c r="A145" s="112"/>
      <c r="B145" s="18" t="str">
        <f>IFERROR(VLOOKUP(D145,DB!A:K,11,0),"")</f>
        <v/>
      </c>
      <c r="C145" s="18"/>
      <c r="D145" s="18"/>
      <c r="E145" s="113"/>
      <c r="F145" s="114"/>
      <c r="G145" s="115">
        <f ca="1">IFERROR(NOW()-F145,"-")</f>
        <v>45963.365147569442</v>
      </c>
      <c r="H145" s="11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0"/>
    </row>
    <row r="146" spans="1:88" ht="31.5" customHeight="1">
      <c r="A146" s="112"/>
      <c r="B146" s="18" t="str">
        <f>IFERROR(VLOOKUP(D146,DB!A:K,11,0),"")</f>
        <v/>
      </c>
      <c r="C146" s="18"/>
      <c r="D146" s="18"/>
      <c r="E146" s="113"/>
      <c r="F146" s="114"/>
      <c r="G146" s="115">
        <f ca="1">IFERROR(NOW()-F146,"-")</f>
        <v>45963.365147569442</v>
      </c>
      <c r="H146" s="11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0"/>
    </row>
    <row r="147" spans="1:88" ht="31.5" customHeight="1">
      <c r="A147" s="160"/>
      <c r="B147" s="161" t="str">
        <f>IFERROR(VLOOKUP(D147,DB!A:K,11,0),"")</f>
        <v/>
      </c>
      <c r="C147" s="161"/>
      <c r="D147" s="161"/>
      <c r="E147" s="162"/>
      <c r="F147" s="163"/>
      <c r="G147" s="164">
        <f ca="1">IFERROR(NOW()-F147,"-")</f>
        <v>45963.365147569442</v>
      </c>
      <c r="H147" s="163"/>
      <c r="I147" s="161" t="str">
        <f>IFERROR(VLOOKUP(D147,DB!A:F,6,0),"")</f>
        <v/>
      </c>
      <c r="J147" s="161" t="str">
        <f>IFERROR(VLOOKUP(D147,DB!A:G,7,0),"")</f>
        <v/>
      </c>
      <c r="K147" s="165"/>
      <c r="L147" s="161" t="str">
        <f>IFERROR(VLOOKUP(D147,DB!A:I,9,0),"")</f>
        <v/>
      </c>
      <c r="M147" s="161"/>
      <c r="N147" s="161"/>
      <c r="O147" s="161"/>
      <c r="P147" s="161"/>
      <c r="Q147" s="161"/>
      <c r="R147" s="161"/>
      <c r="S147" s="161"/>
      <c r="T147" s="161"/>
      <c r="U147" s="161"/>
      <c r="V147" s="161"/>
      <c r="W147" s="161"/>
      <c r="X147" s="161"/>
      <c r="Y147" s="161"/>
      <c r="Z147" s="161"/>
      <c r="AA147" s="161"/>
      <c r="AB147" s="161"/>
      <c r="AC147" s="161"/>
      <c r="AD147" s="161"/>
      <c r="AE147" s="161"/>
      <c r="AF147" s="161"/>
      <c r="AG147" s="161"/>
      <c r="AH147" s="161"/>
      <c r="AI147" s="161"/>
      <c r="AJ147" s="161"/>
      <c r="AK147" s="161"/>
      <c r="AL147" s="161"/>
      <c r="AM147" s="161"/>
      <c r="AN147" s="161"/>
      <c r="AO147" s="161"/>
      <c r="AP147" s="161"/>
      <c r="AQ147" s="161"/>
      <c r="AR147" s="161"/>
      <c r="AS147" s="161"/>
      <c r="AT147" s="161"/>
      <c r="AU147" s="161"/>
      <c r="AV147" s="161"/>
      <c r="AW147" s="161"/>
      <c r="AX147" s="161"/>
      <c r="AY147" s="161"/>
      <c r="AZ147" s="161"/>
      <c r="BA147" s="161"/>
      <c r="BB147" s="161"/>
      <c r="BC147" s="161"/>
      <c r="BD147" s="161"/>
      <c r="BE147" s="161"/>
      <c r="BF147" s="161"/>
      <c r="BG147" s="161"/>
      <c r="BH147" s="161"/>
      <c r="BI147" s="161"/>
      <c r="BJ147" s="161"/>
      <c r="BK147" s="161"/>
      <c r="BL147" s="161"/>
      <c r="BM147" s="161"/>
      <c r="BN147" s="161"/>
      <c r="BO147" s="161"/>
      <c r="BP147" s="161"/>
      <c r="BQ147" s="161"/>
      <c r="BR147" s="161"/>
      <c r="BS147" s="161"/>
      <c r="BT147" s="161"/>
      <c r="BU147" s="161"/>
      <c r="BV147" s="161"/>
      <c r="BW147" s="161"/>
      <c r="BX147" s="161"/>
      <c r="BY147" s="161"/>
      <c r="BZ147" s="161"/>
      <c r="CA147" s="161"/>
      <c r="CB147" s="161"/>
      <c r="CC147" s="161"/>
      <c r="CD147" s="161"/>
      <c r="CE147" s="161"/>
      <c r="CF147" s="161"/>
      <c r="CG147" s="161"/>
      <c r="CH147" s="161"/>
      <c r="CI147" s="161"/>
      <c r="CJ147" s="166"/>
    </row>
  </sheetData>
  <dataValidations count="2">
    <dataValidation allowBlank="1" showInputMessage="1" showErrorMessage="1" sqref="E1" xr:uid="{4D935161-CDD3-4592-B877-3FB59C99E142}"/>
    <dataValidation type="list" allowBlank="1" showInputMessage="1" showErrorMessage="1" sqref="E3:E14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2"/>
  <sheetViews>
    <sheetView workbookViewId="0">
      <selection activeCell="F6" sqref="F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39114</v>
      </c>
      <c r="B2" s="62" t="str">
        <f>IFERROR(VLOOKUP(D2,DB!A:K,11,0),"")</f>
        <v>R3</v>
      </c>
      <c r="C2" s="18">
        <v>1</v>
      </c>
      <c r="D2" s="18" t="s">
        <v>23978</v>
      </c>
      <c r="E2" s="18" t="s">
        <v>39021</v>
      </c>
      <c r="F2" s="20">
        <v>45963.305798611109</v>
      </c>
      <c r="G2" s="21">
        <f t="shared" ref="G2:G43" ca="1" si="0">IFERROR(NOW()-F2,"-")</f>
        <v>5.9348958333430346E-2</v>
      </c>
      <c r="H2" s="22">
        <v>45963.342291666668</v>
      </c>
      <c r="I2" s="19" t="str">
        <f>IFERROR(VLOOKUP(D2,DB!A:F,6,0),"")</f>
        <v>SCECO</v>
      </c>
      <c r="J2" s="18" t="str">
        <f>IFERROR(VLOOKUP(D2,DB!A:G,7,0),"")</f>
        <v>Vandalized</v>
      </c>
      <c r="K2" s="46" t="s">
        <v>39115</v>
      </c>
      <c r="L2" s="23" t="str">
        <f>IFERROR(VLOOKUP(D2,DB!A:I,9,0),"")</f>
        <v>Latis</v>
      </c>
    </row>
    <row r="3" spans="1:13" ht="15" customHeight="1">
      <c r="A3" s="19"/>
      <c r="B3" s="62" t="str">
        <f>IFERROR(VLOOKUP(D3,DB!A:K,11,0),"")</f>
        <v/>
      </c>
      <c r="C3" s="18"/>
      <c r="D3" s="18"/>
      <c r="E3" s="18"/>
      <c r="F3" s="20"/>
      <c r="G3" s="21">
        <f t="shared" ca="1" si="0"/>
        <v>45963.365147569442</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45963.365147569442</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45963.365147569442</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45963.365147569442</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45963.365147569442</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45963.365147569442</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45963.365147569442</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45963.365147569442</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45963.365147569442</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45963.365147569442</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45963.365147569442</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45963.365147569442</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45963.365147569442</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45963.365147569442</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45963.365147569442</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45963.365147569442</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45963.365147569442</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45963.365147569442</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45963.365147569442</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45963.365147569442</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45963.365147569442</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45963.365147569442</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45963.365147569442</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45963.365147569442</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45963.365147569442</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45963.365147569442</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45963.365147569442</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45963.365147569442</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45963.365147569442</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45963.365147569442</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45963.365147569442</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45963.365147569442</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45963.365147569442</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45963.365147569442</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45963.365147569442</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45963.365147569442</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45963.365147569442</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45963.365147569442</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45963.365147569442</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45963.365147569442</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0"/>
        <v>45963.365147569442</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ref="G44:G107" ca="1" si="1">IFERROR(NOW()-F44,"-")</f>
        <v>45963.365147569442</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45963.365147569442</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45963.365147569442</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45963.365147569442</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45963.365147569442</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45963.365147569442</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45963.365147569442</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45963.365147569442</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45963.365147569442</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45963.365147569442</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45963.365147569442</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45963.365147569442</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45963.365147569442</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45963.365147569442</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45963.365147569442</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45963.365147569442</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45963.365147569442</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45963.365147569442</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45963.365147569442</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45963.365147569442</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45963.365147569442</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45963.365147569442</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45963.365147569442</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45963.365147569442</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45963.365147569442</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45963.365147569442</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45963.365147569442</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45963.365147569442</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45963.365147569442</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45963.365147569442</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45963.365147569442</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45963.365147569442</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45963.365147569442</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45963.365147569442</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45963.365147569442</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45963.365147569442</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45963.365147569442</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45963.365147569442</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45963.365147569442</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45963.365147569442</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45963.365147569442</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45963.365147569442</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45963.365147569442</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45963.365147569442</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45963.365147569442</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45963.365147569442</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45963.365147569442</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45963.365147569442</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45963.365147569442</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45963.365147569442</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45963.365147569442</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45963.365147569442</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45963.365147569442</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45963.365147569442</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45963.365147569442</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45963.365147569442</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45963.365147569442</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45963.365147569442</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45963.365147569442</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45963.365147569442</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45963.365147569442</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45963.365147569442</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45963.365147569442</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1"/>
        <v>45963.365147569442</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ref="G108:G171" ca="1" si="2">IFERROR(NOW()-F108,"-")</f>
        <v>45963.365147569442</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45963.365147569442</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45963.365147569442</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45963.365147569442</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45963.365147569442</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45963.365147569442</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45963.365147569442</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45963.365147569442</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45963.365147569442</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45963.365147569442</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45963.365147569442</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45963.365147569442</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45963.365147569442</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45963.365147569442</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45963.365147569442</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45963.365147569442</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45963.365147569442</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45963.365147569442</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45963.365147569442</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45963.365147569442</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45963.365147569442</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45963.365147569442</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45963.365147569442</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45963.365147569442</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45963.365147569442</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45963.365147569442</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45963.365147569442</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45963.365147569442</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45963.365147569442</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45963.365147569442</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45963.365147569442</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45963.365147569442</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45963.365147569442</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45963.365147569442</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45963.365147569442</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45963.365147569442</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45963.365147569442</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45963.365147569442</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45963.365147569442</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45963.365147569442</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45963.365147569442</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45963.365147569442</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45963.365147569442</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45963.365147569442</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45963.365147569442</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45963.365147569442</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45963.365147569442</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45963.365147569442</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45963.365147569442</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45963.365147569442</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45963.365147569442</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45963.365147569442</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45963.365147569442</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45963.365147569442</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45963.365147569442</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45963.365147569442</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45963.365147569442</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45963.365147569442</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45963.365147569442</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45963.365147569442</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45963.365147569442</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45963.365147569442</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45963.365147569442</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2"/>
        <v>45963.365147569442</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ref="G172:G235" ca="1" si="3">IFERROR(NOW()-F172,"-")</f>
        <v>45963.365147569442</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45963.365147569442</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45963.365147569442</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45963.365147569442</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45963.365147569442</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45963.365147569442</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45963.365147569442</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45963.365147569442</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45963.365147569442</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45963.365147569442</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45963.365147569442</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45963.365147569442</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45963.365147569442</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45963.365147569442</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45963.365147569442</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45963.365147569442</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45963.365147569442</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45963.365147569442</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45963.365147569442</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45963.365147569442</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45963.365147569442</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45963.365147569442</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45963.365147569442</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45963.365147569442</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45963.365147569442</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45963.365147569442</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45963.365147569442</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45963.365147569442</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45963.365147569442</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45963.365147569442</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45963.365147569442</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45963.365147569442</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45963.365147569442</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45963.365147569442</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45963.365147569442</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45963.365147569442</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45963.365147569442</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45963.365147569442</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45963.365147569442</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45963.365147569442</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45963.365147569442</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45963.365147569442</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45963.365147569442</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45963.365147569442</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45963.365147569442</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45963.365147569442</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45963.365147569442</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45963.365147569442</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45963.365147569442</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45963.365147569442</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45963.365147569442</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45963.365147569442</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45963.365147569442</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45963.365147569442</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45963.365147569442</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45963.365147569442</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45963.365147569442</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45963.365147569442</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45963.365147569442</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45963.365147569442</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45963.365147569442</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45963.365147569442</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45963.365147569442</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3"/>
        <v>45963.365147569442</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ref="G236:G299" ca="1" si="4">IFERROR(NOW()-F236,"-")</f>
        <v>45963.365147569442</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45963.365147569442</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45963.365147569442</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45963.365147569442</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45963.365147569442</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45963.365147569442</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45963.365147569442</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45963.365147569442</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45963.365147569442</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45963.365147569442</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45963.365147569442</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45963.365147569442</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45963.365147569442</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45963.365147569442</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45963.365147569442</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45963.365147569442</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45963.365147569442</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45963.365147569442</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45963.365147569442</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45963.365147569442</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45963.365147569442</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45963.365147569442</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45963.365147569442</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45963.365147569442</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45963.365147569442</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45963.365147569442</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45963.365147569442</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45963.365147569442</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45963.365147569442</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45963.365147569442</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45963.365147569442</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45963.365147569442</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45963.365147569442</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45963.365147569442</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45963.365147569442</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45963.365147569442</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45963.365147569442</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45963.365147569442</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45963.365147569442</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45963.365147569442</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45963.365147569442</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45963.365147569442</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45963.365147569442</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45963.365147569442</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45963.365147569442</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45963.365147569442</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45963.365147569442</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45963.365147569442</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45963.365147569442</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45963.365147569442</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45963.365147569442</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45963.365147569442</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45963.365147569442</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45963.365147569442</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45963.365147569442</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45963.365147569442</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45963.365147569442</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45963.365147569442</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45963.365147569442</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45963.365147569442</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45963.365147569442</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45963.365147569442</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45963.365147569442</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4"/>
        <v>45963.365147569442</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ref="G300:G363" ca="1" si="5">IFERROR(NOW()-F300,"-")</f>
        <v>45963.365147569442</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45963.365147569442</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45963.365147569442</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45963.365147569442</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45963.365147569442</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45963.365147569442</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45963.365147569442</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45963.365147569442</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45963.365147569442</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45963.365147569442</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45963.365147569442</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45963.365147569442</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45963.365147569442</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45963.365147569442</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45963.365147569442</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45963.365147569442</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45963.365147569442</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45963.365147569442</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45963.365147569442</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45963.365147569442</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45963.365147569442</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45963.365147569442</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45963.365147569442</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45963.365147569442</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45963.365147569442</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45963.365147569442</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45963.365147569442</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45963.365147569442</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45963.365147569442</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45963.365147569442</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45963.365147569442</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45963.365147569442</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45963.365147569442</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45963.365147569442</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45963.365147569442</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45963.365147569442</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45963.365147569442</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45963.365147569442</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45963.365147569442</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45963.365147569442</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45963.365147569442</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45963.365147569442</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45963.365147569442</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45963.365147569442</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45963.365147569442</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45963.365147569442</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45963.365147569442</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45963.365147569442</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45963.365147569442</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45963.365147569442</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45963.365147569442</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45963.365147569442</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45963.365147569442</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45963.365147569442</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45963.365147569442</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45963.365147569442</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45963.365147569442</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45963.365147569442</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45963.365147569442</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45963.365147569442</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45963.365147569442</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45963.365147569442</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45963.365147569442</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5"/>
        <v>45963.365147569442</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ref="G364:G427" ca="1" si="6">IFERROR(NOW()-F364,"-")</f>
        <v>45963.365147569442</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45963.365147569442</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45963.365147569442</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45963.365147569442</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45963.365147569442</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45963.365147569442</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45963.365147569442</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45963.365147569442</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45963.365147569442</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45963.365147569442</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45963.365147569442</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45963.365147569442</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45963.365147569442</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45963.365147569442</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45963.365147569442</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45963.365147569442</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45963.365147569442</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45963.365147569442</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45963.365147569442</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45963.365147569442</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45963.365147569442</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45963.365147569442</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45963.365147569442</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45963.365147569442</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45963.365147569442</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45963.365147569442</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45963.365147569442</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45963.365147569442</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45963.365147569442</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45963.365147569442</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45963.365147569442</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45963.365147569442</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45963.365147569442</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45963.365147569442</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45963.365147569442</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45963.365147569442</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45963.365147569442</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45963.365147569442</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45963.365147569442</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45963.365147569442</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45963.365147569442</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45963.365147569442</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45963.365147569442</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45963.365147569442</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45963.365147569442</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45963.365147569442</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45963.365147569442</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45963.365147569442</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45963.365147569442</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45963.365147569442</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45963.365147569442</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45963.365147569442</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45963.365147569442</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45963.365147569442</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45963.365147569442</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45963.365147569442</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45963.365147569442</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45963.365147569442</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45963.365147569442</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45963.365147569442</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45963.365147569442</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45963.365147569442</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45963.365147569442</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6"/>
        <v>45963.365147569442</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ref="G428:G491" ca="1" si="7">IFERROR(NOW()-F428,"-")</f>
        <v>45963.365147569442</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45963.365147569442</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45963.365147569442</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45963.365147569442</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45963.365147569442</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45963.365147569442</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45963.365147569442</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45963.365147569442</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45963.365147569442</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45963.365147569442</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45963.365147569442</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45963.365147569442</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45963.365147569442</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45963.365147569442</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45963.365147569442</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45963.365147569442</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45963.365147569442</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45963.365147569442</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45963.365147569442</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45963.365147569442</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45963.365147569442</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45963.365147569442</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45963.365147569442</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45963.365147569442</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45963.365147569442</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45963.365147569442</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45963.365147569442</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45963.365147569442</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45963.365147569442</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45963.365147569442</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45963.365147569442</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45963.365147569442</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45963.365147569442</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45963.365147569442</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45963.365147569442</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45963.365147569442</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45963.365147569442</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45963.365147569442</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45963.365147569442</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45963.365147569442</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45963.365147569442</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45963.365147569442</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45963.365147569442</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45963.365147569442</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45963.365147569442</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45963.365147569442</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45963.365147569442</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45963.365147569442</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45963.365147569442</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45963.365147569442</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45963.365147569442</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45963.365147569442</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45963.365147569442</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45963.365147569442</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45963.365147569442</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45963.365147569442</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45963.365147569442</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45963.365147569442</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45963.365147569442</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45963.365147569442</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45963.365147569442</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45963.365147569442</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45963.365147569442</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7"/>
        <v>45963.365147569442</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ref="G492:G555" ca="1" si="8">IFERROR(NOW()-F492,"-")</f>
        <v>45963.365147569442</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45963.365147569442</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45963.365147569442</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45963.365147569442</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45963.365147569442</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45963.365147569442</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45963.365147569442</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45963.365147569442</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45963.365147569442</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45963.365147569442</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45963.365147569442</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45963.365147569442</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45963.365147569442</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45963.365147569442</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45963.365147569442</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45963.365147569442</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45963.365147569442</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45963.365147569442</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45963.365147569442</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45963.365147569442</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45963.365147569442</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45963.365147569442</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45963.365147569442</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45963.365147569442</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45963.365147569442</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45963.365147569442</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45963.365147569442</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45963.365147569442</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45963.365147569442</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45963.365147569442</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45963.365147569442</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45963.365147569442</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45963.365147569442</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45963.365147569442</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45963.365147569442</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45963.365147569442</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45963.365147569442</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45963.365147569442</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45963.365147569442</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45963.365147569442</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45963.365147569442</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45963.365147569442</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45963.365147569442</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45963.365147569442</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45963.365147569442</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45963.365147569442</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45963.365147569442</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45963.365147569442</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45963.365147569442</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45963.365147569442</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45963.365147569442</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45963.365147569442</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45963.365147569442</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45963.365147569442</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45963.365147569442</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45963.365147569442</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45963.365147569442</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45963.365147569442</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45963.365147569442</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45963.365147569442</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45963.365147569442</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45963.365147569442</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45963.365147569442</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8"/>
        <v>45963.365147569442</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ref="G556:G619" ca="1" si="9">IFERROR(NOW()-F556,"-")</f>
        <v>45963.365147569442</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45963.365147569442</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45963.365147569442</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45963.365147569442</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45963.365147569442</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45963.365147569442</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45963.365147569442</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45963.365147569442</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45963.365147569442</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45963.365147569442</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45963.365147569442</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45963.365147569442</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45963.365147569442</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45963.365147569442</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45963.365147569442</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45963.365147569442</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45963.365147569442</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45963.365147569442</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45963.365147569442</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45963.365147569442</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45963.365147569442</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45963.365147569442</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45963.365147569442</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45963.365147569442</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45963.365147569442</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45963.365147569442</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45963.365147569442</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45963.365147569442</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45963.365147569442</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45963.365147569442</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45963.365147569442</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45963.365147569442</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45963.365147569442</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45963.365147569442</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45963.365147569442</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45963.365147569442</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45963.365147569442</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45963.365147569442</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45963.365147569442</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45963.365147569442</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45963.365147569442</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45963.365147569442</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45963.365147569442</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45963.365147569442</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45963.365147569442</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45963.365147569442</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45963.365147569442</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45963.365147569442</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45963.365147569442</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45963.365147569442</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45963.365147569442</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45963.365147569442</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45963.365147569442</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45963.365147569442</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45963.365147569442</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45963.365147569442</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45963.365147569442</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45963.365147569442</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45963.365147569442</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45963.365147569442</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45963.365147569442</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45963.365147569442</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45963.365147569442</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9"/>
        <v>45963.365147569442</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ref="G620:G683" ca="1" si="10">IFERROR(NOW()-F620,"-")</f>
        <v>45963.365147569442</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45963.365147569442</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45963.365147569442</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45963.365147569442</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45963.365147569442</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45963.365147569442</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45963.365147569442</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45963.365147569442</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45963.365147569442</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45963.365147569442</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45963.365147569442</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45963.365147569442</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45963.365147569442</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45963.365147569442</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45963.365147569442</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45963.365147569442</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45963.365147569442</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45963.365147569442</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45963.365147569442</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45963.365147569442</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45963.365147569442</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45963.365147569442</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45963.365147569442</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45963.365147569442</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45963.365147569442</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45963.365147569442</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45963.365147569442</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45963.365147569442</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45963.365147569442</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45963.365147569442</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45963.365147569442</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45963.365147569442</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45963.365147569442</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45963.365147569442</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45963.365147569442</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45963.365147569442</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45963.365147569442</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45963.365147569442</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45963.365147569442</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45963.365147569442</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45963.365147569442</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45963.365147569442</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45963.365147569442</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45963.365147569442</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45963.365147569442</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45963.365147569442</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45963.365147569442</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45963.365147569442</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45963.365147569442</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45963.365147569442</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45963.365147569442</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45963.365147569442</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45963.365147569442</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45963.365147569442</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45963.365147569442</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45963.365147569442</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45963.365147569442</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45963.365147569442</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45963.365147569442</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45963.365147569442</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45963.365147569442</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45963.365147569442</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45963.365147569442</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0"/>
        <v>45963.365147569442</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ref="G684:G747" ca="1" si="11">IFERROR(NOW()-F684,"-")</f>
        <v>45963.365147569442</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45963.365147569442</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45963.365147569442</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45963.365147569442</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45963.365147569442</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45963.365147569442</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45963.365147569442</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45963.365147569442</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45963.365147569442</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45963.365147569442</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45963.365147569442</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45963.365147569442</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45963.365147569442</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45963.365147569442</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45963.365147569442</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45963.365147569442</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45963.365147569442</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45963.365147569442</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45963.365147569442</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45963.365147569442</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45963.365147569442</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45963.365147569442</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45963.365147569442</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45963.365147569442</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45963.365147569442</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45963.365147569442</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45963.365147569442</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45963.365147569442</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45963.365147569442</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45963.365147569442</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45963.365147569442</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45963.365147569442</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45963.365147569442</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45963.365147569442</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45963.365147569442</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45963.365147569442</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45963.365147569442</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45963.365147569442</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45963.365147569442</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45963.365147569442</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45963.365147569442</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45963.365147569442</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45963.365147569442</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45963.365147569442</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45963.365147569442</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45963.365147569442</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45963.365147569442</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45963.365147569442</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45963.365147569442</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45963.365147569442</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45963.365147569442</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45963.365147569442</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45963.365147569442</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45963.365147569442</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45963.365147569442</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45963.365147569442</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45963.365147569442</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45963.365147569442</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45963.365147569442</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45963.365147569442</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45963.365147569442</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45963.365147569442</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45963.365147569442</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1"/>
        <v>45963.365147569442</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ref="G748:G811" ca="1" si="12">IFERROR(NOW()-F748,"-")</f>
        <v>45963.365147569442</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45963.365147569442</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45963.365147569442</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45963.365147569442</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45963.365147569442</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45963.365147569442</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45963.365147569442</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45963.365147569442</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45963.365147569442</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45963.365147569442</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45963.365147569442</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45963.365147569442</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45963.365147569442</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45963.365147569442</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45963.365147569442</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45963.365147569442</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45963.365147569442</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45963.365147569442</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45963.365147569442</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45963.365147569442</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45963.365147569442</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45963.365147569442</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45963.365147569442</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45963.365147569442</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45963.365147569442</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45963.365147569442</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45963.365147569442</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45963.365147569442</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45963.365147569442</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45963.365147569442</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45963.365147569442</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45963.365147569442</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45963.365147569442</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45963.365147569442</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45963.365147569442</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45963.365147569442</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45963.365147569442</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45963.365147569442</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45963.365147569442</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45963.365147569442</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45963.365147569442</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45963.365147569442</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45963.365147569442</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45963.365147569442</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45963.365147569442</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45963.365147569442</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45963.365147569442</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45963.365147569442</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45963.365147569442</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45963.365147569442</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45963.365147569442</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45963.365147569442</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45963.365147569442</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45963.365147569442</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45963.365147569442</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45963.365147569442</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45963.365147569442</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45963.365147569442</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45963.365147569442</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45963.365147569442</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45963.365147569442</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45963.365147569442</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45963.365147569442</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2"/>
        <v>45963.365147569442</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ref="G812:G875" ca="1" si="13">IFERROR(NOW()-F812,"-")</f>
        <v>45963.365147569442</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45963.365147569442</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45963.365147569442</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45963.365147569442</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45963.365147569442</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45963.365147569442</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45963.365147569442</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45963.365147569442</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45963.365147569442</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45963.365147569442</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45963.365147569442</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45963.365147569442</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45963.365147569442</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45963.365147569442</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45963.365147569442</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45963.365147569442</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45963.365147569442</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45963.365147569442</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45963.365147569442</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45963.365147569442</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45963.365147569442</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45963.365147569442</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45963.365147569442</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45963.365147569442</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45963.365147569442</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45963.365147569442</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45963.365147569442</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45963.365147569442</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45963.365147569442</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45963.365147569442</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45963.365147569442</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45963.365147569442</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45963.365147569442</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45963.365147569442</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45963.365147569442</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45963.365147569442</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45963.365147569442</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45963.365147569442</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45963.365147569442</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45963.365147569442</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45963.365147569442</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45963.365147569442</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45963.365147569442</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45963.365147569442</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45963.365147569442</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45963.365147569442</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45963.365147569442</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45963.365147569442</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45963.365147569442</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45963.365147569442</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45963.365147569442</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45963.365147569442</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45963.365147569442</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45963.365147569442</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45963.365147569442</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45963.365147569442</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45963.365147569442</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45963.365147569442</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45963.365147569442</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45963.365147569442</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45963.365147569442</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45963.365147569442</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45963.365147569442</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3"/>
        <v>45963.365147569442</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ref="G876:G939" ca="1" si="14">IFERROR(NOW()-F876,"-")</f>
        <v>45963.365147569442</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45963.365147569442</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45963.365147569442</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45963.365147569442</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45963.365147569442</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45963.365147569442</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45963.365147569442</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45963.365147569442</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45963.365147569442</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45963.365147569442</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45963.365147569442</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45963.365147569442</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45963.365147569442</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45963.365147569442</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45963.365147569442</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45963.365147569442</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45963.365147569442</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45963.365147569442</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45963.365147569442</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45963.365147569442</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45963.365147569442</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45963.365147569442</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45963.365147569442</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45963.365147569442</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45963.365147569442</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45963.365147569442</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45963.365147569442</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45963.365147569442</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45963.365147569442</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45963.365147569442</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45963.365147569442</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45963.365147569442</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45963.365147569442</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45963.365147569442</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45963.365147569442</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45963.365147569442</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45963.365147569442</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45963.365147569442</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45963.365147569442</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45963.365147569442</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45963.365147569442</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45963.365147569442</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45963.365147569442</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45963.365147569442</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45963.365147569442</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45963.365147569442</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45963.365147569442</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45963.365147569442</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45963.365147569442</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45963.365147569442</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45963.365147569442</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45963.365147569442</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45963.365147569442</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45963.365147569442</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45963.365147569442</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45963.365147569442</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45963.365147569442</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45963.365147569442</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45963.365147569442</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45963.365147569442</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45963.365147569442</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45963.365147569442</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45963.365147569442</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4"/>
        <v>45963.365147569442</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ref="G940:G1003" ca="1" si="15">IFERROR(NOW()-F940,"-")</f>
        <v>45963.365147569442</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45963.365147569442</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45963.365147569442</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45963.365147569442</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45963.365147569442</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45963.365147569442</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45963.365147569442</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45963.365147569442</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45963.365147569442</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45963.365147569442</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45963.365147569442</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45963.365147569442</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45963.365147569442</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45963.365147569442</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45963.365147569442</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45963.365147569442</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45963.365147569442</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45963.365147569442</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45963.365147569442</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45963.365147569442</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45963.365147569442</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45963.365147569442</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45963.365147569442</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45963.365147569442</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45963.365147569442</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45963.365147569442</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45963.365147569442</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45963.365147569442</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45963.365147569442</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45963.365147569442</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45963.365147569442</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45963.365147569442</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45963.365147569442</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45963.365147569442</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45963.365147569442</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45963.365147569442</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45963.365147569442</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45963.365147569442</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45963.365147569442</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45963.365147569442</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45963.365147569442</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45963.365147569442</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45963.365147569442</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45963.365147569442</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45963.365147569442</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45963.365147569442</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45963.365147569442</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45963.365147569442</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45963.365147569442</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45963.365147569442</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45963.365147569442</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45963.365147569442</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45963.365147569442</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45963.365147569442</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45963.365147569442</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45963.365147569442</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45963.365147569442</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45963.365147569442</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45963.365147569442</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45963.365147569442</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45963.365147569442</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45963.365147569442</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45963.365147569442</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5"/>
        <v>45963.365147569442</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ref="G1004:G1067" ca="1" si="16">IFERROR(NOW()-F1004,"-")</f>
        <v>45963.365147569442</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45963.365147569442</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45963.365147569442</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45963.365147569442</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45963.365147569442</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45963.365147569442</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45963.365147569442</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45963.365147569442</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45963.365147569442</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45963.365147569442</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45963.365147569442</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45963.365147569442</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45963.365147569442</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45963.365147569442</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45963.365147569442</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45963.365147569442</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45963.365147569442</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45963.365147569442</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45963.365147569442</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45963.365147569442</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45963.365147569442</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45963.365147569442</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45963.365147569442</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45963.365147569442</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45963.365147569442</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45963.365147569442</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45963.365147569442</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45963.365147569442</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45963.365147569442</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45963.365147569442</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45963.365147569442</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45963.365147569442</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45963.365147569442</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45963.365147569442</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45963.365147569442</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45963.365147569442</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45963.365147569442</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45963.365147569442</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45963.365147569442</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45963.365147569442</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45963.365147569442</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45963.365147569442</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45963.365147569442</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45963.365147569442</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45963.365147569442</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45963.365147569442</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45963.365147569442</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45963.365147569442</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45963.365147569442</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45963.365147569442</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45963.365147569442</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45963.365147569442</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45963.365147569442</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45963.365147569442</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45963.365147569442</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45963.365147569442</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45963.365147569442</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45963.365147569442</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45963.365147569442</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45963.365147569442</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45963.365147569442</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45963.365147569442</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45963.365147569442</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6"/>
        <v>45963.365147569442</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ref="G1068:G1082" ca="1" si="17">IFERROR(NOW()-F1068,"-")</f>
        <v>45963.365147569442</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45963.365147569442</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45963.365147569442</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45963.365147569442</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45963.365147569442</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45963.365147569442</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45963.365147569442</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45963.365147569442</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45963.365147569442</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45963.365147569442</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45963.365147569442</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45963.365147569442</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45963.365147569442</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45963.365147569442</v>
      </c>
      <c r="H1081" s="22"/>
      <c r="I1081" s="19" t="str">
        <f>IFERROR(VLOOKUP(D1081,DB!A:F,6,0),"")</f>
        <v/>
      </c>
      <c r="J1081" s="18" t="str">
        <f>IFERROR(VLOOKUP(D1081,DB!A:G,7,0),"")</f>
        <v/>
      </c>
      <c r="K1081" s="46"/>
      <c r="L1081" s="23" t="str">
        <f>IFERROR(VLOOKUP(D1081,DB!A:I,9,0),"")</f>
        <v/>
      </c>
    </row>
    <row r="1082" spans="1:12" ht="15" customHeight="1">
      <c r="A1082" s="19"/>
      <c r="B1082" s="62" t="str">
        <f>IFERROR(VLOOKUP(D1082,DB!A:K,11,0),"")</f>
        <v/>
      </c>
      <c r="C1082" s="18"/>
      <c r="D1082" s="18"/>
      <c r="E1082" s="18"/>
      <c r="F1082" s="20"/>
      <c r="G1082" s="21">
        <f t="shared" ca="1" si="17"/>
        <v>45963.365147569442</v>
      </c>
      <c r="H1082" s="22"/>
      <c r="I1082" s="19" t="str">
        <f>IFERROR(VLOOKUP(D1082,DB!A:F,6,0),"")</f>
        <v/>
      </c>
      <c r="J1082" s="18" t="str">
        <f>IFERROR(VLOOKUP(D1082,DB!A:G,7,0),"")</f>
        <v/>
      </c>
      <c r="K1082" s="46"/>
      <c r="L1082" s="23" t="str">
        <f>IFERROR(VLOOKUP(D1082,DB!A:I,9,0),"")</f>
        <v/>
      </c>
    </row>
  </sheetData>
  <dataValidations count="2">
    <dataValidation allowBlank="1" showInputMessage="1" showErrorMessage="1" sqref="E1" xr:uid="{5914219A-CB83-432D-936A-CC0CB6F3982A}"/>
    <dataValidation type="list" allowBlank="1" showInputMessage="1" showErrorMessage="1" sqref="E2:E108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6"/>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2.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39116</v>
      </c>
      <c r="B2" s="93" t="str">
        <f>IFERROR(VLOOKUP(D2,DB!A:K,11,0),"")</f>
        <v>R4</v>
      </c>
      <c r="C2" s="96">
        <v>1</v>
      </c>
      <c r="D2" s="93" t="s">
        <v>35092</v>
      </c>
      <c r="E2" s="97" t="s">
        <v>39021</v>
      </c>
      <c r="F2" s="98">
        <v>45703.480717592596</v>
      </c>
      <c r="G2" s="99">
        <f ca="1">IFERROR(NOW()-F2,"")</f>
        <v>259.88442997684615</v>
      </c>
      <c r="H2" s="98">
        <v>45703.474768518521</v>
      </c>
      <c r="I2" s="98" t="str">
        <f>IFERROR(VLOOKUP(D2,DB!A:F,6,0),"")</f>
        <v>SCECO</v>
      </c>
      <c r="J2" s="98" t="str">
        <f>IFERROR(VLOOKUP(D2,DB!A:G,7,0),"")</f>
        <v>Dead</v>
      </c>
      <c r="K2" s="100" t="s">
        <v>39117</v>
      </c>
      <c r="L2" s="93" t="str">
        <f>IFERROR(VLOOKUP(D2,DB!A:I,9,0),"")</f>
        <v>Latis</v>
      </c>
    </row>
    <row r="3" spans="1:16" ht="26.25" customHeight="1">
      <c r="A3" s="168" t="s">
        <v>39118</v>
      </c>
      <c r="B3" s="118" t="str">
        <f>IFERROR(VLOOKUP(D3,DB!A:K,11,0),"")</f>
        <v>R4</v>
      </c>
      <c r="C3" s="119">
        <v>1</v>
      </c>
      <c r="D3" s="93" t="s">
        <v>28974</v>
      </c>
      <c r="E3" s="97" t="s">
        <v>39021</v>
      </c>
      <c r="F3" s="122">
        <v>45960.96875</v>
      </c>
      <c r="G3" s="123">
        <f ca="1">IFERROR(NOW()-F3,"")</f>
        <v>2.3963975694423425</v>
      </c>
      <c r="H3" s="122">
        <v>45960.963101851848</v>
      </c>
      <c r="I3" s="118" t="str">
        <f>IFERROR(VLOOKUP(D3,DB!A:F,6,0),"")</f>
        <v>SCECO</v>
      </c>
      <c r="J3" s="118" t="str">
        <f>IFERROR(VLOOKUP(D3,DB!A:G,7,0),"")</f>
        <v>Weak</v>
      </c>
      <c r="K3" s="124" t="s">
        <v>39119</v>
      </c>
      <c r="L3" s="120" t="str">
        <f>IFERROR(VLOOKUP(D3,DB!A:I,9,0),"")</f>
        <v>Latis</v>
      </c>
    </row>
    <row r="4" spans="1:16" ht="15" customHeight="1">
      <c r="A4" s="118" t="s">
        <v>39120</v>
      </c>
      <c r="B4" s="118" t="str">
        <f>IFERROR(VLOOKUP(D4,DB!A:K,11,0),"")</f>
        <v>R4</v>
      </c>
      <c r="C4" s="119">
        <v>1</v>
      </c>
      <c r="D4" s="120" t="s">
        <v>35858</v>
      </c>
      <c r="E4" s="97" t="s">
        <v>39021</v>
      </c>
      <c r="F4" s="122">
        <v>45963.332511574074</v>
      </c>
      <c r="G4" s="123">
        <f ca="1">IFERROR(NOW()-F4,"")</f>
        <v>3.263599536876427E-2</v>
      </c>
      <c r="H4" s="122">
        <v>45963.326585648145</v>
      </c>
      <c r="I4" s="118" t="str">
        <f>IFERROR(VLOOKUP(D4,DB!A:F,6,0),"")</f>
        <v>SCECO</v>
      </c>
      <c r="J4" s="118" t="str">
        <f>IFERROR(VLOOKUP(D4,DB!A:G,7,0),"")</f>
        <v>Dead</v>
      </c>
      <c r="K4" s="124" t="s">
        <v>39121</v>
      </c>
      <c r="L4" s="120" t="str">
        <f>IFERROR(VLOOKUP(D4,DB!A:I,9,0),"")</f>
        <v>Latis</v>
      </c>
    </row>
    <row r="5" spans="1:16" ht="15" customHeight="1">
      <c r="A5" s="118" t="s">
        <v>39122</v>
      </c>
      <c r="B5" s="118" t="str">
        <f>IFERROR(VLOOKUP(D5,DB!A:K,11,0),"")</f>
        <v>R4</v>
      </c>
      <c r="C5" s="119">
        <v>1</v>
      </c>
      <c r="D5" s="120" t="s">
        <v>34976</v>
      </c>
      <c r="E5" s="97" t="s">
        <v>39021</v>
      </c>
      <c r="F5" s="122"/>
      <c r="G5" s="123">
        <f ca="1">IFERROR(NOW()-F5,"")</f>
        <v>45963.365147569442</v>
      </c>
      <c r="H5" s="122">
        <v>45963.319837962961</v>
      </c>
      <c r="I5" s="118" t="str">
        <f>IFERROR(VLOOKUP(D5,DB!A:F,6,0),"")</f>
        <v>SCECO</v>
      </c>
      <c r="J5" s="118" t="str">
        <f>IFERROR(VLOOKUP(D5,DB!A:G,7,0),"")</f>
        <v>Vandalized</v>
      </c>
      <c r="K5" s="124" t="s">
        <v>39121</v>
      </c>
      <c r="L5" s="120" t="str">
        <f>IFERROR(VLOOKUP(D5,DB!A:I,9,0),"")</f>
        <v>Latis</v>
      </c>
    </row>
    <row r="6" spans="1:16" ht="15" customHeight="1">
      <c r="A6" s="118"/>
      <c r="B6" s="118" t="str">
        <f>IFERROR(VLOOKUP(D6,DB!A:K,11,0),"")</f>
        <v/>
      </c>
      <c r="C6" s="119"/>
      <c r="D6" s="120"/>
      <c r="E6" s="97" t="s">
        <v>39021</v>
      </c>
      <c r="F6" s="122"/>
      <c r="G6" s="123">
        <f ca="1">IFERROR(NOW()-F6,"")</f>
        <v>45963.365147569442</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45963.365147569442</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45963.365147569442</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45963.365147569442</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45963.365147569442</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45963.365147569442</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45963.365147569442</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45963.365147569442</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45963.365147569442</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45963.365147569442</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45963.365147569442</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45963.365147569442</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45963.365147569442</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45963.365147569442</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45963.365147569442</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45963.365147569442</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45963.365147569442</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45963.365147569442</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45963.365147569442</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45963.365147569442</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45963.365147569442</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45963.365147569442</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45963.365147569442</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45963.365147569442</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t="s">
        <v>39021</v>
      </c>
      <c r="F30" s="122"/>
      <c r="G30" s="123">
        <f ca="1">IFERROR(NOW()-F30,"")</f>
        <v>45963.365147569442</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t="s">
        <v>39021</v>
      </c>
      <c r="F31" s="122"/>
      <c r="G31" s="123">
        <f ca="1">IFERROR(NOW()-F31,"")</f>
        <v>45963.365147569442</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t="s">
        <v>39021</v>
      </c>
      <c r="F32" s="122"/>
      <c r="G32" s="123">
        <f ca="1">IFERROR(NOW()-F32,"")</f>
        <v>45963.365147569442</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t="s">
        <v>39021</v>
      </c>
      <c r="F33" s="122"/>
      <c r="G33" s="123">
        <f ca="1">IFERROR(NOW()-F33,"")</f>
        <v>45963.365147569442</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45963.365147569442</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45963.365147569442</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45963.365147569442</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45963.365147569442</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45963.365147569442</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45963.365147569442</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45963.365147569442</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45963.365147569442</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45963.365147569442</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45963.365147569442</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45963.365147569442</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45963.365147569442</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45963.365147569442</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45963.365147569442</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45963.365147569442</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45963.365147569442</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45963.365147569442</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45963.365147569442</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45963.365147569442</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45963.365147569442</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45963.365147569442</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45963.365147569442</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45963.365147569442</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45963.365147569442</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45963.365147569442</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45963.365147569442</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45963.365147569442</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45963.365147569442</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45963.365147569442</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45963.365147569442</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45963.365147569442</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45963.365147569442</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45963.365147569442</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45963.365147569442</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45963.365147569442</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45963.365147569442</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45963.365147569442</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45963.365147569442</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45963.365147569442</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45963.365147569442</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45963.365147569442</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45963.365147569442</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45963.365147569442</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45963.365147569442</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45963.365147569442</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45963.365147569442</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45963.365147569442</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45963.365147569442</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45963.365147569442</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45963.365147569442</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45963.365147569442</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45963.365147569442</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45963.365147569442</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45963.365147569442</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45963.365147569442</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45963.365147569442</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45963.365147569442</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45963.365147569442</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45963.365147569442</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45963.365147569442</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45963.365147569442</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45963.365147569442</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45963.365147569442</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45963.365147569442</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45963.365147569442</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45963.365147569442</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45963.365147569442</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45963.365147569442</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45963.365147569442</v>
      </c>
      <c r="H102" s="122"/>
      <c r="I102" s="118" t="str">
        <f>IFERROR(VLOOKUP(D102,DB!A:F,6,0),"")</f>
        <v/>
      </c>
      <c r="J102" s="118" t="str">
        <f>IFERROR(VLOOKUP(D102,DB!A:G,7,0),"")</f>
        <v/>
      </c>
      <c r="K102" s="124"/>
      <c r="L102" s="120" t="str">
        <f>IFERROR(VLOOKUP(D102,DB!A:I,9,0),"")</f>
        <v/>
      </c>
    </row>
    <row r="103" spans="1:12" ht="15" customHeight="1">
      <c r="A103" s="118"/>
      <c r="B103" s="118" t="str">
        <f>IFERROR(VLOOKUP(D103,DB!A:K,11,0),"")</f>
        <v/>
      </c>
      <c r="C103" s="119"/>
      <c r="D103" s="120"/>
      <c r="E103" s="121"/>
      <c r="F103" s="122"/>
      <c r="G103" s="123">
        <f ca="1">IFERROR(NOW()-F103,"")</f>
        <v>45963.365147569442</v>
      </c>
      <c r="H103" s="122"/>
      <c r="I103" s="118" t="str">
        <f>IFERROR(VLOOKUP(D103,DB!A:F,6,0),"")</f>
        <v/>
      </c>
      <c r="J103" s="118" t="str">
        <f>IFERROR(VLOOKUP(D103,DB!A:G,7,0),"")</f>
        <v/>
      </c>
      <c r="K103" s="124"/>
      <c r="L103" s="120" t="str">
        <f>IFERROR(VLOOKUP(D103,DB!A:I,9,0),"")</f>
        <v/>
      </c>
    </row>
    <row r="104" spans="1:12" ht="15" customHeight="1">
      <c r="A104" s="118"/>
      <c r="B104" s="118" t="str">
        <f>IFERROR(VLOOKUP(D104,DB!A:K,11,0),"")</f>
        <v/>
      </c>
      <c r="C104" s="119"/>
      <c r="D104" s="120"/>
      <c r="E104" s="121"/>
      <c r="F104" s="122"/>
      <c r="G104" s="123">
        <f ca="1">IFERROR(NOW()-F104,"")</f>
        <v>45963.365147569442</v>
      </c>
      <c r="H104" s="122"/>
      <c r="I104" s="118" t="str">
        <f>IFERROR(VLOOKUP(D104,DB!A:F,6,0),"")</f>
        <v/>
      </c>
      <c r="J104" s="118" t="str">
        <f>IFERROR(VLOOKUP(D104,DB!A:G,7,0),"")</f>
        <v/>
      </c>
      <c r="K104" s="124"/>
      <c r="L104" s="120" t="str">
        <f>IFERROR(VLOOKUP(D104,DB!A:I,9,0),"")</f>
        <v/>
      </c>
    </row>
    <row r="105" spans="1:12" ht="15" customHeight="1">
      <c r="A105" s="118"/>
      <c r="B105" s="118" t="str">
        <f>IFERROR(VLOOKUP(D105,DB!A:K,11,0),"")</f>
        <v/>
      </c>
      <c r="C105" s="119"/>
      <c r="D105" s="120"/>
      <c r="E105" s="121"/>
      <c r="F105" s="122"/>
      <c r="G105" s="123">
        <f ca="1">IFERROR(NOW()-F105,"")</f>
        <v>45963.365147569442</v>
      </c>
      <c r="H105" s="122"/>
      <c r="I105" s="118" t="str">
        <f>IFERROR(VLOOKUP(D105,DB!A:F,6,0),"")</f>
        <v/>
      </c>
      <c r="J105" s="118" t="str">
        <f>IFERROR(VLOOKUP(D105,DB!A:G,7,0),"")</f>
        <v/>
      </c>
      <c r="K105" s="124"/>
      <c r="L105" s="120" t="str">
        <f>IFERROR(VLOOKUP(D105,DB!A:I,9,0),"")</f>
        <v/>
      </c>
    </row>
    <row r="106" spans="1:12" ht="15" customHeight="1">
      <c r="A106" s="125"/>
      <c r="B106" s="125" t="str">
        <f>IFERROR(VLOOKUP(D106,DB!A:K,11,0),"")</f>
        <v/>
      </c>
      <c r="C106" s="126"/>
      <c r="D106" s="127"/>
      <c r="E106" s="128"/>
      <c r="F106" s="129"/>
      <c r="G106" s="130">
        <f ca="1">IFERROR(NOW()-F106,"")</f>
        <v>45963.365147569442</v>
      </c>
      <c r="H106" s="129"/>
      <c r="I106" s="125" t="str">
        <f>IFERROR(VLOOKUP(D106,DB!A:F,6,0),"")</f>
        <v/>
      </c>
      <c r="J106" s="125" t="str">
        <f>IFERROR(VLOOKUP(D106,DB!A:G,7,0),"")</f>
        <v/>
      </c>
      <c r="K106" s="131"/>
      <c r="L106" s="127" t="str">
        <f>IFERROR(VLOOKUP(D106,DB!A:I,9,0),"")</f>
        <v/>
      </c>
    </row>
  </sheetData>
  <dataValidations count="2">
    <dataValidation allowBlank="1" showInputMessage="1" showErrorMessage="1" sqref="E1" xr:uid="{A4F81451-56CC-4543-9497-104C4E44EE4B}"/>
    <dataValidation type="list" allowBlank="1" showInputMessage="1" showErrorMessage="1" sqref="E2:E3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5"/>
  <sheetViews>
    <sheetView workbookViewId="0">
      <selection activeCell="D8" sqref="D8"/>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39123</v>
      </c>
      <c r="B2" s="37" t="str">
        <f>IFERROR(VLOOKUP(D2,DB!A:K,11,0),"")</f>
        <v>R5</v>
      </c>
      <c r="C2" s="37">
        <v>3</v>
      </c>
      <c r="D2" s="117" t="s">
        <v>36011</v>
      </c>
      <c r="E2" s="37" t="s">
        <v>39021</v>
      </c>
      <c r="F2" s="38">
        <v>45891.832060185188</v>
      </c>
      <c r="G2" s="143">
        <f ca="1">IFERROR(NOW()-F2,"")</f>
        <v>71.533087384254031</v>
      </c>
      <c r="H2" s="38">
        <v>45891.790393518517</v>
      </c>
      <c r="I2" s="37" t="str">
        <f>IFERROR(VLOOKUP(D2,DB!A:F,6,0),"")</f>
        <v>Generator-SG</v>
      </c>
      <c r="J2" s="37" t="str">
        <f>IFERROR(VLOOKUP(D2,DB!A:G,7,0),"")</f>
        <v>Vandalized</v>
      </c>
      <c r="K2" s="37" t="s">
        <v>39124</v>
      </c>
      <c r="L2" s="37" t="str">
        <f>IFERROR(VLOOKUP(D2,DB!A:I,9,0),"")</f>
        <v>Latis</v>
      </c>
      <c r="M2" s="116"/>
    </row>
    <row r="3" spans="1:13" ht="30.75">
      <c r="A3" s="37" t="s">
        <v>39125</v>
      </c>
      <c r="B3" s="37" t="str">
        <f>IFERROR(VLOOKUP(D3,DB!A:K,11,0),"")</f>
        <v>R5</v>
      </c>
      <c r="C3" s="37">
        <v>1</v>
      </c>
      <c r="D3" s="37" t="s">
        <v>33268</v>
      </c>
      <c r="E3" s="37" t="s">
        <v>39103</v>
      </c>
      <c r="F3" s="38">
        <v>45926.188877314817</v>
      </c>
      <c r="G3" s="143">
        <f t="shared" ref="G3" ca="1" si="0">IFERROR(NOW()-F3,"")</f>
        <v>37.176270254625706</v>
      </c>
      <c r="H3" s="38">
        <v>45926.158159722225</v>
      </c>
      <c r="I3" s="37" t="str">
        <f>IFERROR(VLOOKUP(D3,DB!A:F,6,0),"")</f>
        <v>SCECO</v>
      </c>
      <c r="J3" s="37" t="str">
        <f>IFERROR(VLOOKUP(D3,DB!A:G,7,0),"")</f>
        <v>Good</v>
      </c>
      <c r="K3" s="37" t="s">
        <v>39126</v>
      </c>
      <c r="L3" s="37" t="str">
        <f>IFERROR(VLOOKUP(D3,DB!A:I,9,0),"")</f>
        <v>Latis</v>
      </c>
      <c r="M3" s="116"/>
    </row>
    <row r="4" spans="1:13" ht="48" customHeight="1">
      <c r="A4" s="151" t="s">
        <v>39127</v>
      </c>
      <c r="B4" s="151" t="str">
        <f>IFERROR(VLOOKUP(D4,DB!A:K,11,0),"")</f>
        <v>R5</v>
      </c>
      <c r="C4" s="151">
        <v>1</v>
      </c>
      <c r="D4" s="151" t="s">
        <v>34758</v>
      </c>
      <c r="E4" s="151" t="s">
        <v>39103</v>
      </c>
      <c r="F4" s="152">
        <v>45948.661111111112</v>
      </c>
      <c r="G4" s="153">
        <f ca="1">IFERROR(NOW()-F4,"")</f>
        <v>14.704036458329938</v>
      </c>
      <c r="H4" s="152">
        <v>45948.661111111112</v>
      </c>
      <c r="I4" s="151" t="str">
        <f>IFERROR(VLOOKUP(D4,DB!A:F,6,0),"")</f>
        <v>SCECO</v>
      </c>
      <c r="J4" s="151" t="str">
        <f>IFERROR(VLOOKUP(D4,DB!A:G,7,0),"")</f>
        <v>Dead</v>
      </c>
      <c r="K4" s="151" t="s">
        <v>39128</v>
      </c>
      <c r="L4" s="151" t="str">
        <f>IFERROR(VLOOKUP(D4,DB!A:I,9,0),"")</f>
        <v>Latis</v>
      </c>
    </row>
    <row r="5" spans="1:13" ht="15">
      <c r="A5" s="151" t="s">
        <v>39129</v>
      </c>
      <c r="B5" s="151" t="str">
        <f>IFERROR(VLOOKUP(D5,DB!A:K,11,0),"")</f>
        <v>R5</v>
      </c>
      <c r="C5" s="151">
        <v>1</v>
      </c>
      <c r="D5" s="151" t="s">
        <v>31670</v>
      </c>
      <c r="E5" s="151" t="s">
        <v>39021</v>
      </c>
      <c r="F5" s="152"/>
      <c r="G5" s="153">
        <f ca="1">IFERROR(NOW()-F5,"")</f>
        <v>45963.365147569442</v>
      </c>
      <c r="H5" s="152">
        <v>45963.347175925926</v>
      </c>
      <c r="I5" s="151" t="str">
        <f>IFERROR(VLOOKUP(D5,DB!A:F,6,0),"")</f>
        <v>SCECO</v>
      </c>
      <c r="J5" s="151" t="str">
        <f>IFERROR(VLOOKUP(D5,DB!A:G,7,0),"")</f>
        <v>Vandalized</v>
      </c>
      <c r="K5" s="151" t="s">
        <v>39130</v>
      </c>
      <c r="L5" s="151" t="str">
        <f>IFERROR(VLOOKUP(D5,DB!A:I,9,0),"")</f>
        <v>Latis</v>
      </c>
    </row>
    <row r="6" spans="1:13" ht="15">
      <c r="A6" s="151"/>
      <c r="B6" s="151" t="str">
        <f>IFERROR(VLOOKUP(D6,DB!A:K,11,0),"")</f>
        <v/>
      </c>
      <c r="C6" s="151"/>
      <c r="D6" s="169"/>
      <c r="E6" s="151"/>
      <c r="F6" s="152"/>
      <c r="G6" s="153">
        <f ca="1">IFERROR(NOW()-F6,"")</f>
        <v>45963.365147569442</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45963.365147569442</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45963.365147569442</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45963.365147569442</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45963.365147569442</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45963.365147569442</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45963.365147569442</v>
      </c>
      <c r="H12" s="152"/>
      <c r="I12" s="151" t="str">
        <f>IFERROR(VLOOKUP(D12,DB!A:F,6,0),"")</f>
        <v/>
      </c>
      <c r="J12" s="151" t="str">
        <f>IFERROR(VLOOKUP(D12,DB!A:G,7,0),"")</f>
        <v/>
      </c>
      <c r="K12" s="151"/>
      <c r="L12" s="151" t="str">
        <f>IFERROR(VLOOKUP(D12,DB!A:I,9,0),"")</f>
        <v/>
      </c>
    </row>
    <row r="13" spans="1:13" ht="15">
      <c r="A13" s="151"/>
      <c r="B13" s="151" t="str">
        <f>IFERROR(VLOOKUP(D13,DB!A:K,11,0),"")</f>
        <v/>
      </c>
      <c r="C13" s="151"/>
      <c r="D13"/>
      <c r="E13" s="151"/>
      <c r="F13" s="152"/>
      <c r="G13" s="153">
        <f ca="1">IFERROR(NOW()-F13,"")</f>
        <v>45963.365147569442</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45963.365147569442</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45963.365147569442</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45963.365147569442</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45963.365147569442</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45963.365147569442</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45963.365147569442</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45963.365147569442</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45963.365147569442</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45963.365147569442</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45963.365147569442</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45963.365147569442</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45963.365147569442</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45963.365147569442</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45963.365147569442</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45963.365147569442</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45963.365147569442</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45963.365147569442</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45963.365147569442</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45963.365147569442</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45963.365147569442</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45963.365147569442</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45963.365147569442</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45963.365147569442</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45963.365147569442</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45963.365147569442</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45963.365147569442</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45963.365147569442</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45963.365147569442</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45963.365147569442</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45963.365147569442</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45963.365147569442</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45963.365147569442</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45963.365147569442</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45963.365147569442</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45963.365147569442</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45963.365147569442</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45963.365147569442</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45963.365147569442</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45963.365147569442</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45963.365147569442</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45963.365147569442</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45963.365147569442</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45963.365147569442</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45963.365147569442</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45963.365147569442</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45963.365147569442</v>
      </c>
      <c r="H59" s="152"/>
      <c r="I59" s="151" t="str">
        <f>IFERROR(VLOOKUP(D59,DB!A:F,6,0),"")</f>
        <v/>
      </c>
      <c r="J59" s="151" t="str">
        <f>IFERROR(VLOOKUP(D59,DB!A:G,7,0),"")</f>
        <v/>
      </c>
      <c r="K59" s="151"/>
      <c r="L59" s="151" t="str">
        <f>IFERROR(VLOOKUP(D59,DB!A:I,9,0),"")</f>
        <v/>
      </c>
    </row>
    <row r="60" spans="1:12" ht="15">
      <c r="A60" s="151"/>
      <c r="B60" s="151" t="str">
        <f>IFERROR(VLOOKUP(D60,DB!A:K,11,0),"")</f>
        <v/>
      </c>
      <c r="C60" s="151"/>
      <c r="D60" s="151"/>
      <c r="E60" s="151"/>
      <c r="F60" s="152"/>
      <c r="G60" s="153">
        <f ca="1">IFERROR(NOW()-F60,"")</f>
        <v>45963.365147569442</v>
      </c>
      <c r="H60" s="152"/>
      <c r="I60" s="151" t="str">
        <f>IFERROR(VLOOKUP(D60,DB!A:F,6,0),"")</f>
        <v/>
      </c>
      <c r="J60" s="151" t="str">
        <f>IFERROR(VLOOKUP(D60,DB!A:G,7,0),"")</f>
        <v/>
      </c>
      <c r="K60" s="151"/>
      <c r="L60" s="151" t="str">
        <f>IFERROR(VLOOKUP(D60,DB!A:I,9,0),"")</f>
        <v/>
      </c>
    </row>
    <row r="61" spans="1:12" ht="15">
      <c r="A61" s="151"/>
      <c r="B61" s="151" t="str">
        <f>IFERROR(VLOOKUP(D61,DB!A:K,11,0),"")</f>
        <v/>
      </c>
      <c r="C61" s="151"/>
      <c r="D61" s="151"/>
      <c r="E61" s="151"/>
      <c r="F61" s="152"/>
      <c r="G61" s="153">
        <f ca="1">IFERROR(NOW()-F61,"")</f>
        <v>45963.365147569442</v>
      </c>
      <c r="H61" s="152"/>
      <c r="I61" s="151" t="str">
        <f>IFERROR(VLOOKUP(D61,DB!A:F,6,0),"")</f>
        <v/>
      </c>
      <c r="J61" s="151" t="str">
        <f>IFERROR(VLOOKUP(D61,DB!A:G,7,0),"")</f>
        <v/>
      </c>
      <c r="K61" s="151"/>
      <c r="L61" s="151" t="str">
        <f>IFERROR(VLOOKUP(D61,DB!A:I,9,0),"")</f>
        <v/>
      </c>
    </row>
    <row r="62" spans="1:12" ht="15">
      <c r="A62" s="151"/>
      <c r="B62" s="151" t="str">
        <f>IFERROR(VLOOKUP(D62,DB!A:K,11,0),"")</f>
        <v/>
      </c>
      <c r="C62" s="151"/>
      <c r="D62" s="151"/>
      <c r="E62" s="151"/>
      <c r="F62" s="152"/>
      <c r="G62" s="153">
        <f ca="1">IFERROR(NOW()-F62,"")</f>
        <v>45963.365147569442</v>
      </c>
      <c r="H62" s="152"/>
      <c r="I62" s="151" t="str">
        <f>IFERROR(VLOOKUP(D62,DB!A:F,6,0),"")</f>
        <v/>
      </c>
      <c r="J62" s="151" t="str">
        <f>IFERROR(VLOOKUP(D62,DB!A:G,7,0),"")</f>
        <v/>
      </c>
      <c r="K62" s="151"/>
      <c r="L62" s="151" t="str">
        <f>IFERROR(VLOOKUP(D62,DB!A:I,9,0),"")</f>
        <v/>
      </c>
    </row>
    <row r="63" spans="1:12" ht="15">
      <c r="A63" s="151"/>
      <c r="B63" s="151" t="str">
        <f>IFERROR(VLOOKUP(D63,DB!A:K,11,0),"")</f>
        <v/>
      </c>
      <c r="C63" s="151"/>
      <c r="D63" s="151"/>
      <c r="E63" s="151"/>
      <c r="F63" s="152"/>
      <c r="G63" s="153">
        <f ca="1">IFERROR(NOW()-F63,"")</f>
        <v>45963.365147569442</v>
      </c>
      <c r="H63" s="152"/>
      <c r="I63" s="151" t="str">
        <f>IFERROR(VLOOKUP(D63,DB!A:F,6,0),"")</f>
        <v/>
      </c>
      <c r="J63" s="151" t="str">
        <f>IFERROR(VLOOKUP(D63,DB!A:G,7,0),"")</f>
        <v/>
      </c>
      <c r="K63" s="151"/>
      <c r="L63" s="151" t="str">
        <f>IFERROR(VLOOKUP(D63,DB!A:I,9,0),"")</f>
        <v/>
      </c>
    </row>
    <row r="64" spans="1:12" ht="15">
      <c r="A64" s="151"/>
      <c r="B64" s="151" t="str">
        <f>IFERROR(VLOOKUP(D64,DB!A:K,11,0),"")</f>
        <v/>
      </c>
      <c r="C64" s="151"/>
      <c r="D64" s="151"/>
      <c r="E64" s="151"/>
      <c r="F64" s="152"/>
      <c r="G64" s="153">
        <f ca="1">IFERROR(NOW()-F64,"")</f>
        <v>45963.365147569442</v>
      </c>
      <c r="H64" s="152"/>
      <c r="I64" s="151" t="str">
        <f>IFERROR(VLOOKUP(D64,DB!A:F,6,0),"")</f>
        <v/>
      </c>
      <c r="J64" s="151" t="str">
        <f>IFERROR(VLOOKUP(D64,DB!A:G,7,0),"")</f>
        <v/>
      </c>
      <c r="K64" s="151"/>
      <c r="L64" s="151" t="str">
        <f>IFERROR(VLOOKUP(D64,DB!A:I,9,0),"")</f>
        <v/>
      </c>
    </row>
    <row r="65" spans="1:12" ht="15">
      <c r="A65" s="157"/>
      <c r="B65" s="157" t="str">
        <f>IFERROR(VLOOKUP(D65,DB!A:K,11,0),"")</f>
        <v/>
      </c>
      <c r="C65" s="157"/>
      <c r="D65" s="157"/>
      <c r="E65" s="157"/>
      <c r="F65" s="158"/>
      <c r="G65" s="159">
        <f ca="1">IFERROR(NOW()-F65,"")</f>
        <v>45963.365147569442</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45963.365147569442</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45963.365147569442</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45963.365147569442</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45963.365147569442</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45963.365147569442</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45963.365147569442</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45963.365147569442</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45963.365147569442</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45963.365147569442</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45963.365147569442</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45963.365147569442</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45963.365147569442</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45963.365147569442</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45963.365147569442</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45963.365147569442</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45963.365147569442</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45963.365147569442</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45963.365147569442</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45963.365147569442</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45963.365147569442</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45963.365147569442</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45963.365147569442</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45963.365147569442</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45963.365147569442</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45963.365147569442</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45963.365147569442</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45963.365147569442</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45963.365147569442</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45963.365147569442</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45963.365147569442</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45963.365147569442</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45963.365147569442</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45963.365147569442</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45963.365147569442</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45963.365147569442</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45963.365147569442</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45963.365147569442</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45963.365147569442</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45963.365147569442</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45963.365147569442</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45963.365147569442</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45963.365147569442</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45963.365147569442</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45963.365147569442</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45963.365147569442</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45963.365147569442</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45963.365147569442</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45963.365147569442</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45963.365147569442</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45963.365147569442</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45963.365147569442</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45963.365147569442</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45963.365147569442</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45963.365147569442</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45963.365147569442</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45963.365147569442</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45963.365147569442</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45963.365147569442</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45963.365147569442</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45963.365147569442</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45963.365147569442</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45963.365147569442</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45963.365147569442</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45963.365147569442</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45963.365147569442</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45963.365147569442</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45963.365147569442</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45963.365147569442</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45963.365147569442</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45963.365147569442</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45963.365147569442</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45963.365147569442</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45963.365147569442</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45963.365147569442</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45963.365147569442</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45963.365147569442</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45963.365147569442</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45963.365147569442</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45963.365147569442</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45963.365147569442</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45963.365147569442</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45963.365147569442</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45963.365147569442</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45963.365147569442</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45963.365147569442</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45963.365147569442</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45963.365147569442</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45963.365147569442</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45963.365147569442</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45963.365147569442</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45963.365147569442</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45963.365147569442</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45963.365147569442</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45963.365147569442</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45963.365147569442</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45963.365147569442</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45963.365147569442</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45963.365147569442</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45963.365147569442</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45963.365147569442</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45963.365147569442</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45963.365147569442</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45963.365147569442</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45963.365147569442</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45963.365147569442</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45963.365147569442</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45963.365147569442</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45963.365147569442</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45963.365147569442</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45963.365147569442</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45963.365147569442</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45963.365147569442</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45963.365147569442</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45963.365147569442</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45963.365147569442</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45963.365147569442</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45963.365147569442</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45963.365147569442</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45963.365147569442</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45963.365147569442</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45963.365147569442</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45963.365147569442</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45963.365147569442</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45963.365147569442</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45963.365147569442</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45963.365147569442</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45963.365147569442</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45963.365147569442</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45963.365147569442</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45963.365147569442</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45963.365147569442</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45963.365147569442</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45963.365147569442</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45963.365147569442</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45963.365147569442</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45963.365147569442</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45963.365147569442</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45963.365147569442</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45963.365147569442</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45963.365147569442</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45963.365147569442</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45963.365147569442</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45963.365147569442</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45963.365147569442</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45963.365147569442</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45963.365147569442</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45963.365147569442</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45963.365147569442</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45963.365147569442</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45963.365147569442</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45963.365147569442</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45963.365147569442</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45963.365147569442</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45963.365147569442</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45963.365147569442</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45963.365147569442</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45963.365147569442</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45963.365147569442</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45963.365147569442</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45963.365147569442</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45963.365147569442</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45963.365147569442</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45963.365147569442</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45963.365147569442</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45963.365147569442</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45963.365147569442</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45963.365147569442</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45963.365147569442</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45963.365147569442</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45963.365147569442</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45963.365147569442</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45963.365147569442</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45963.365147569442</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45963.365147569442</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45963.365147569442</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45963.365147569442</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45963.365147569442</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45963.365147569442</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45963.365147569442</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45963.365147569442</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45963.365147569442</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45963.365147569442</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45963.365147569442</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45963.365147569442</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45963.365147569442</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45963.365147569442</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45963.365147569442</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45963.365147569442</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45963.365147569442</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45963.365147569442</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45963.365147569442</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45963.365147569442</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45963.365147569442</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45963.365147569442</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45963.365147569442</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45963.365147569442</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45963.365147569442</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45963.365147569442</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45963.365147569442</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45963.365147569442</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45963.365147569442</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45963.365147569442</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45963.365147569442</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45963.365147569442</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45963.365147569442</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45963.365147569442</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45963.365147569442</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45963.365147569442</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45963.365147569442</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45963.365147569442</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45963.365147569442</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45963.365147569442</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45963.365147569442</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45963.365147569442</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45963.365147569442</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45963.365147569442</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45963.365147569442</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45963.365147569442</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45963.365147569442</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45963.365147569442</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45963.365147569442</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45963.365147569442</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45963.365147569442</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45963.365147569442</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45963.365147569442</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45963.365147569442</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45963.365147569442</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45963.365147569442</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45963.365147569442</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45963.365147569442</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45963.365147569442</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45963.365147569442</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45963.365147569442</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45963.365147569442</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45963.365147569442</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45963.365147569442</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45963.365147569442</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45963.365147569442</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45963.365147569442</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45963.365147569442</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45963.365147569442</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45963.365147569442</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45963.365147569442</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45963.365147569442</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45963.365147569442</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45963.365147569442</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45963.365147569442</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45963.365147569442</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45963.365147569442</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45963.365147569442</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45963.365147569442</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45963.365147569442</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45963.365147569442</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45963.365147569442</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45963.365147569442</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45963.365147569442</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45963.365147569442</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45963.365147569442</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45963.365147569442</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45963.365147569442</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45963.365147569442</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45963.365147569442</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45963.365147569442</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45963.365147569442</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45963.365147569442</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45963.365147569442</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45963.365147569442</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45963.365147569442</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45963.365147569442</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45963.365147569442</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45963.365147569442</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45963.365147569442</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45963.365147569442</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45963.365147569442</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45963.365147569442</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45963.365147569442</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45963.365147569442</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45963.365147569442</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45963.365147569442</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45963.365147569442</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45963.365147569442</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45963.365147569442</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45963.365147569442</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45963.365147569442</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45963.365147569442</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45963.365147569442</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45963.365147569442</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45963.365147569442</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45963.365147569442</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45963.365147569442</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45963.365147569442</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45963.365147569442</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45963.365147569442</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45963.365147569442</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45963.365147569442</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45963.365147569442</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45963.365147569442</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45963.365147569442</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45963.365147569442</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45963.365147569442</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45963.365147569442</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45963.365147569442</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45963.365147569442</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45963.365147569442</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45963.365147569442</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45963.365147569442</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45963.365147569442</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45963.365147569442</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45963.365147569442</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45963.365147569442</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45963.365147569442</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45963.365147569442</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45963.365147569442</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45963.365147569442</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45963.365147569442</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45963.365147569442</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45963.365147569442</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45963.365147569442</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45963.365147569442</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45963.365147569442</v>
      </c>
      <c r="H385" s="158"/>
      <c r="I385" s="157" t="str">
        <f>IFERROR(VLOOKUP(D385,DB!A:F,6,0),"")</f>
        <v/>
      </c>
      <c r="J385" s="157" t="str">
        <f>IFERROR(VLOOKUP(D385,DB!A:G,7,0),"")</f>
        <v/>
      </c>
      <c r="K385" s="157"/>
      <c r="L385" s="157" t="str">
        <f>IFERROR(VLOOKUP(D385,DB!A:I,9,0),"")</f>
        <v/>
      </c>
    </row>
    <row r="386" spans="1:12" ht="15"/>
    <row r="387" spans="1:12" ht="15"/>
    <row r="388" spans="1:12" ht="15"/>
    <row r="389" spans="1:12" ht="15"/>
    <row r="390" spans="1:12" ht="15"/>
    <row r="391" spans="1:12" ht="15"/>
    <row r="392" spans="1:12" ht="15"/>
    <row r="393" spans="1:12" ht="15"/>
    <row r="394" spans="1:12" ht="15"/>
    <row r="395" spans="1:12" ht="15"/>
    <row r="396" spans="1:12" ht="15"/>
    <row r="397" spans="1:12" ht="15"/>
    <row r="398" spans="1:12" ht="15"/>
    <row r="399" spans="1:12" ht="15"/>
    <row r="400" spans="1:12"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5" ht="15"/>
    <row r="496" ht="15"/>
    <row r="498" ht="15"/>
    <row r="499" ht="15"/>
    <row r="500" ht="15"/>
    <row r="501" ht="15"/>
    <row r="503" ht="15"/>
    <row r="504" ht="15"/>
    <row r="511" ht="15"/>
    <row r="512" ht="15"/>
    <row r="513" ht="15"/>
    <row r="514" ht="15"/>
    <row r="515" ht="15"/>
    <row r="516" ht="15"/>
    <row r="519" ht="15"/>
    <row r="520" ht="15"/>
    <row r="521" ht="15"/>
    <row r="522" ht="15"/>
    <row r="523" ht="15"/>
    <row r="524" ht="15"/>
    <row r="525" ht="15"/>
    <row r="526" ht="15"/>
    <row r="527" ht="15"/>
    <row r="528" ht="15"/>
    <row r="529" ht="15"/>
    <row r="530"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6" ht="15"/>
    <row r="587" ht="15"/>
    <row r="624" ht="15"/>
    <row r="625" ht="15"/>
    <row r="626" ht="15"/>
    <row r="627" ht="15"/>
    <row r="628" ht="15"/>
    <row r="629" ht="15"/>
    <row r="630" ht="15"/>
    <row r="631" ht="15"/>
    <row r="632" ht="15"/>
    <row r="633"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716" ht="15"/>
    <row r="718" ht="15"/>
    <row r="719"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2" ht="15"/>
    <row r="753" ht="15"/>
    <row r="923" ht="15"/>
    <row r="924" ht="15"/>
    <row r="925" ht="15"/>
    <row r="926" ht="15"/>
    <row r="927" ht="15"/>
    <row r="928" ht="15"/>
    <row r="934" ht="15"/>
    <row r="935" ht="15"/>
    <row r="936" ht="15"/>
    <row r="937" ht="15"/>
    <row r="938" ht="15"/>
    <row r="939" ht="15"/>
    <row r="940"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1" ht="15"/>
    <row r="992" ht="15"/>
    <row r="998" ht="15"/>
    <row r="999" ht="15"/>
    <row r="1001" ht="15"/>
    <row r="1002" ht="15"/>
    <row r="1003" ht="15"/>
    <row r="1004" ht="15"/>
    <row r="1005" ht="15"/>
    <row r="1006" ht="15"/>
    <row r="1007" ht="15"/>
    <row r="1009" ht="15"/>
    <row r="1010" ht="15"/>
    <row r="1011"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80" ht="15"/>
    <row r="1081" ht="15"/>
    <row r="1082" ht="15"/>
    <row r="1083" ht="15"/>
    <row r="1084" ht="15"/>
    <row r="1085" ht="15"/>
    <row r="1086" ht="15"/>
    <row r="1087" ht="15"/>
    <row r="1088" ht="15"/>
    <row r="1089" ht="15"/>
    <row r="1090" ht="15"/>
    <row r="1091" ht="15"/>
    <row r="1092" ht="15"/>
    <row r="1093" ht="15"/>
    <row r="1095" ht="15"/>
    <row r="1096" ht="15"/>
    <row r="1097" ht="15"/>
    <row r="1098" ht="15"/>
    <row r="1099" ht="15"/>
    <row r="1100" ht="15"/>
    <row r="1101" ht="15"/>
    <row r="1102" ht="15"/>
    <row r="1103" ht="15"/>
    <row r="1104" ht="15"/>
    <row r="1105" ht="15"/>
    <row r="1106" ht="15"/>
    <row r="1109" ht="15"/>
    <row r="1110" ht="15"/>
    <row r="1111" ht="15"/>
    <row r="1112" ht="15"/>
    <row r="1113" ht="15"/>
    <row r="1114" ht="15"/>
    <row r="1115" ht="15"/>
    <row r="1117" ht="15"/>
    <row r="1118" ht="15"/>
    <row r="1119" ht="15"/>
    <row r="1120" ht="15"/>
    <row r="1121" ht="15"/>
    <row r="1122" ht="15"/>
    <row r="1123" ht="15"/>
    <row r="1124" ht="15"/>
    <row r="1125" ht="15"/>
    <row r="1126" ht="15"/>
    <row r="1127" ht="15"/>
    <row r="1129" ht="15"/>
    <row r="1130" ht="15"/>
    <row r="1131" ht="15"/>
    <row r="1132" ht="15"/>
    <row r="1133" ht="15"/>
    <row r="1134" ht="15"/>
    <row r="1135" ht="15"/>
    <row r="1136" ht="15"/>
    <row r="1137" ht="15"/>
    <row r="1138" ht="15"/>
    <row r="1146" ht="15"/>
    <row r="1147" ht="15"/>
    <row r="1150" ht="15"/>
    <row r="1151" ht="15"/>
    <row r="1152" ht="15"/>
    <row r="1153" ht="15"/>
    <row r="1154" ht="15"/>
    <row r="1155" ht="15"/>
    <row r="1156" ht="15"/>
    <row r="1157" ht="15"/>
    <row r="1160" ht="15"/>
    <row r="1161" ht="15"/>
    <row r="1162" ht="15"/>
    <row r="1163" ht="15"/>
    <row r="1164" ht="15"/>
    <row r="1165" ht="15"/>
    <row r="1166" ht="15"/>
    <row r="1167" ht="15"/>
    <row r="1168" ht="15"/>
    <row r="1169" ht="15"/>
    <row r="1170" ht="15"/>
    <row r="1171" ht="15"/>
    <row r="1173" ht="15"/>
    <row r="1174" ht="15"/>
    <row r="1175" ht="15"/>
    <row r="1178" ht="15"/>
    <row r="1180" ht="15"/>
    <row r="1182" ht="15"/>
    <row r="1185" ht="15"/>
    <row r="1186" ht="15"/>
    <row r="1187" ht="15"/>
    <row r="1189" ht="15"/>
    <row r="1191" ht="15"/>
    <row r="1192" ht="15"/>
    <row r="1193" ht="15"/>
    <row r="1194" ht="15"/>
    <row r="1195" ht="15"/>
    <row r="1197" ht="15"/>
    <row r="1198" ht="15"/>
    <row r="1199" ht="15"/>
    <row r="1200" ht="15"/>
    <row r="1202" ht="15"/>
    <row r="1204" ht="15"/>
    <row r="1205" ht="15"/>
    <row r="1207" ht="15"/>
    <row r="1208" ht="15"/>
    <row r="1209" ht="15"/>
    <row r="1210" ht="15"/>
    <row r="1212" ht="15"/>
    <row r="1214" ht="15"/>
    <row r="1215" ht="15"/>
    <row r="1216" ht="15"/>
    <row r="1217" ht="15"/>
    <row r="1219" ht="15"/>
    <row r="1220" ht="15"/>
    <row r="1221" ht="15"/>
    <row r="1222" ht="15"/>
    <row r="1223" ht="15"/>
    <row r="1224" ht="15"/>
    <row r="1225" ht="15"/>
    <row r="1228" ht="15"/>
    <row r="1230" ht="15"/>
    <row r="1231" ht="15"/>
    <row r="1232" ht="15"/>
    <row r="1233" ht="15"/>
    <row r="1234" ht="15"/>
    <row r="1235" ht="15"/>
    <row r="1236" ht="15"/>
    <row r="1237" ht="15"/>
    <row r="1240" ht="15"/>
    <row r="1241" ht="15"/>
    <row r="1243" ht="15"/>
    <row r="1245" ht="15"/>
    <row r="1246" ht="15"/>
    <row r="1247" ht="15"/>
    <row r="1248" ht="15"/>
    <row r="1249" ht="15"/>
    <row r="1253" ht="15"/>
    <row r="1254" ht="15"/>
    <row r="1256" ht="15"/>
    <row r="1257" ht="15"/>
    <row r="1260" ht="15"/>
    <row r="1261" ht="15"/>
    <row r="1265" ht="15"/>
    <row r="1272" ht="15"/>
    <row r="1274" ht="15"/>
    <row r="1275" ht="15"/>
  </sheetData>
  <dataValidations count="2">
    <dataValidation allowBlank="1" showInputMessage="1" showErrorMessage="1" sqref="E1" xr:uid="{920C6338-E771-4DAE-8C89-92A9093EA4DE}"/>
    <dataValidation type="list" allowBlank="1" showInputMessage="1" showErrorMessage="1" sqref="E2:E3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39131</v>
      </c>
      <c r="B2" s="102" t="str">
        <f>IFERROR(VLOOKUP(D2,DB!A:K,11,0),"")</f>
        <v>R6</v>
      </c>
      <c r="C2" s="104">
        <v>1</v>
      </c>
      <c r="D2" s="102" t="s">
        <v>34850</v>
      </c>
      <c r="E2" s="102" t="s">
        <v>39132</v>
      </c>
      <c r="F2" s="106">
        <v>45963.042118055557</v>
      </c>
      <c r="G2" s="76">
        <f ca="1">IFERROR(NOW()-F2,"-")</f>
        <v>0.32302951388555812</v>
      </c>
      <c r="H2" s="106">
        <v>45963.010358796295</v>
      </c>
      <c r="I2" s="102" t="str">
        <f>IFERROR(VLOOKUP(D2,DB!A:F,6,0),"")</f>
        <v>SCECO</v>
      </c>
      <c r="J2" s="101" t="str">
        <f>IFERROR(VLOOKUP(D2,DB!A:G,7,0),"")</f>
        <v>In progress</v>
      </c>
      <c r="K2" s="107" t="s">
        <v>39133</v>
      </c>
      <c r="L2" s="108" t="str">
        <f>IFERROR(VLOOKUP(D2,DB!A:I,9,0),"")</f>
        <v>Latis</v>
      </c>
    </row>
    <row r="3" spans="1:16383" ht="31.5" customHeight="1">
      <c r="A3" s="103"/>
      <c r="B3" s="102" t="str">
        <f>IFERROR(VLOOKUP(D3,DB!A:K,11,0),"")</f>
        <v/>
      </c>
      <c r="C3" s="104"/>
      <c r="D3" s="102"/>
      <c r="E3" s="105"/>
      <c r="F3" s="106"/>
      <c r="G3" s="76">
        <f ca="1">IFERROR(NOW()-F3,"-")</f>
        <v>45963.365147569442</v>
      </c>
      <c r="H3" s="106"/>
      <c r="I3" s="102" t="str">
        <f>IFERROR(VLOOKUP(D3,DB!A:F,6,0),"")</f>
        <v/>
      </c>
      <c r="J3" s="101" t="str">
        <f>IFERROR(VLOOKUP(D3,DB!A:G,7,0),"")</f>
        <v/>
      </c>
      <c r="K3" s="107"/>
      <c r="L3" s="108" t="str">
        <f>IFERROR(VLOOKUP(D3,DB!A:I,9,0),"")</f>
        <v/>
      </c>
    </row>
    <row r="4" spans="1:16383" ht="31.5" customHeight="1">
      <c r="A4" s="103"/>
      <c r="B4" s="102" t="str">
        <f>IFERROR(VLOOKUP(D4,DB!A:K,11,0),"")</f>
        <v/>
      </c>
      <c r="C4" s="104"/>
      <c r="D4" s="102"/>
      <c r="E4" s="105"/>
      <c r="F4" s="106"/>
      <c r="G4" s="76">
        <f ca="1">IFERROR(NOW()-F4,"-")</f>
        <v>45963.365147569442</v>
      </c>
      <c r="H4" s="106"/>
      <c r="I4" s="102" t="str">
        <f>IFERROR(VLOOKUP(D4,DB!A:F,6,0),"")</f>
        <v/>
      </c>
      <c r="J4" s="101" t="str">
        <f>IFERROR(VLOOKUP(D4,DB!A:G,7,0),"")</f>
        <v/>
      </c>
      <c r="K4" s="107"/>
      <c r="L4" s="108" t="str">
        <f>IFERROR(VLOOKUP(D4,DB!A:I,9,0),"")</f>
        <v/>
      </c>
    </row>
    <row r="5" spans="1:16383" ht="31.5" customHeight="1">
      <c r="A5" s="103"/>
      <c r="B5" s="102" t="str">
        <f>IFERROR(VLOOKUP(D5,DB!A:K,11,0),"")</f>
        <v/>
      </c>
      <c r="C5" s="104"/>
      <c r="D5" s="102"/>
      <c r="E5" s="105"/>
      <c r="F5" s="106"/>
      <c r="G5" s="76">
        <f ca="1">IFERROR(NOW()-F5,"-")</f>
        <v>45963.365147569442</v>
      </c>
      <c r="H5" s="106"/>
      <c r="I5" s="102" t="str">
        <f>IFERROR(VLOOKUP(D5,DB!A:F,6,0),"")</f>
        <v/>
      </c>
      <c r="J5" s="101" t="str">
        <f>IFERROR(VLOOKUP(D5,DB!A:G,7,0),"")</f>
        <v/>
      </c>
      <c r="K5" s="107"/>
      <c r="L5" s="108" t="str">
        <f>IFERROR(VLOOKUP(D5,DB!A:I,9,0),"")</f>
        <v/>
      </c>
    </row>
    <row r="6" spans="1:16383" ht="31.5" customHeight="1">
      <c r="A6" s="103"/>
      <c r="B6" s="102" t="str">
        <f>IFERROR(VLOOKUP(D6,DB!A:K,11,0),"")</f>
        <v/>
      </c>
      <c r="C6" s="104"/>
      <c r="D6" s="102"/>
      <c r="E6" s="105"/>
      <c r="F6" s="106"/>
      <c r="G6" s="76">
        <f ca="1">IFERROR(NOW()-F6,"-")</f>
        <v>45963.365147569442</v>
      </c>
      <c r="H6" s="106"/>
      <c r="I6" s="102" t="str">
        <f>IFERROR(VLOOKUP(D6,DB!A:F,6,0),"")</f>
        <v/>
      </c>
      <c r="J6" s="101" t="str">
        <f>IFERROR(VLOOKUP(D6,DB!A:G,7,0),"")</f>
        <v/>
      </c>
      <c r="K6" s="107"/>
      <c r="L6" s="108" t="str">
        <f>IFERROR(VLOOKUP(D6,DB!A:I,9,0),"")</f>
        <v/>
      </c>
    </row>
    <row r="7" spans="1:16383" ht="31.5" customHeight="1">
      <c r="A7" s="103"/>
      <c r="B7" s="102" t="str">
        <f>IFERROR(VLOOKUP(D7,DB!A:K,11,0),"")</f>
        <v/>
      </c>
      <c r="C7" s="104"/>
      <c r="D7" s="102"/>
      <c r="E7" s="105"/>
      <c r="F7" s="106"/>
      <c r="G7" s="76">
        <f ca="1">IFERROR(NOW()-F7,"-")</f>
        <v>45963.365147569442</v>
      </c>
      <c r="H7" s="106"/>
      <c r="I7" s="102" t="str">
        <f>IFERROR(VLOOKUP(D7,DB!A:F,6,0),"")</f>
        <v/>
      </c>
      <c r="J7" s="101" t="str">
        <f>IFERROR(VLOOKUP(D7,DB!A:G,7,0),"")</f>
        <v/>
      </c>
      <c r="K7" s="107"/>
      <c r="L7" s="108" t="str">
        <f>IFERROR(VLOOKUP(D7,DB!A:I,9,0),"")</f>
        <v/>
      </c>
    </row>
    <row r="8" spans="1:16383" ht="31.5" customHeight="1">
      <c r="A8" s="103"/>
      <c r="B8" s="102" t="str">
        <f>IFERROR(VLOOKUP(D8,DB!A:K,11,0),"")</f>
        <v/>
      </c>
      <c r="C8" s="104"/>
      <c r="D8" s="102"/>
      <c r="E8" s="105"/>
      <c r="F8" s="106"/>
      <c r="G8" s="76">
        <f ca="1">IFERROR(NOW()-F8,"-")</f>
        <v>45963.365147569442</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45963.365147569442</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45963.365147569442</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45963.365147569442</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45963.365147569442</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45963.365147569442</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45963.365147569442</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45963.365147569442</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45963.365147569442</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45963.365147569442</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45963.365147569442</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45963.365147569442</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45963.365147569442</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45963.365147569442</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45963.365147569442</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45963.365147569442</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45963.365147569442</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45963.365147569442</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45963.365147569442</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45963.365147569442</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45963.365147569442</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45963.365147569442</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45963.365147569442</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45963.365147569442</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45963.365147569442</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45963.365147569442</v>
      </c>
      <c r="H33" s="106"/>
      <c r="I33" s="102" t="str">
        <f>IFERROR(VLOOKUP(D33,DB!A:F,6,0),"")</f>
        <v/>
      </c>
      <c r="J33" s="101" t="str">
        <f>IFERROR(VLOOKUP(D33,DB!A:G,7,0),"")</f>
        <v/>
      </c>
      <c r="K33" s="107"/>
      <c r="L33" s="108" t="str">
        <f>IFERROR(VLOOKUP(D33,DB!A:I,9,0),"")</f>
        <v/>
      </c>
    </row>
  </sheetData>
  <dataValidations count="2">
    <dataValidation allowBlank="1" showInputMessage="1" showErrorMessage="1" sqref="E1" xr:uid="{380493DB-286A-4683-AF55-C78F04945A49}"/>
    <dataValidation type="list" allowBlank="1" showInputMessage="1" showErrorMessage="1" sqref="E3:E3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2025-11-02T05:46:33Z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