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91" documentId="120_S{2AC9BD13-BADA-5192-A53E-5A8FF88502F6}" xr6:coauthVersionLast="47" xr6:coauthVersionMax="47" xr10:uidLastSave="{508FDEC7-FBF3-493A-8590-DC226438112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9" i="4"/>
  <c r="G9" i="4"/>
  <c r="I9" i="4"/>
  <c r="J9" i="4"/>
  <c r="L9" i="4"/>
  <c r="B8" i="4"/>
  <c r="G8" i="4"/>
  <c r="I8" i="4"/>
  <c r="J8" i="4"/>
  <c r="L8" i="4"/>
  <c r="B10" i="4"/>
  <c r="G10" i="4"/>
  <c r="I10" i="4"/>
  <c r="J10" i="4"/>
  <c r="L10" i="4"/>
  <c r="B7" i="4"/>
  <c r="G7" i="4"/>
  <c r="I7" i="4"/>
  <c r="J7" i="4"/>
  <c r="L7" i="4"/>
  <c r="B6" i="4"/>
  <c r="G6" i="4"/>
  <c r="I6" i="4"/>
  <c r="J6" i="4"/>
  <c r="L6"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<sst xmlns="http://schemas.openxmlformats.org/spreadsheetml/2006/main" count="181559" uniqueCount="39152">
  <si>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</si>
  <si>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</si>
  <si>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</si>
  <si>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</si>
  <si>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</si>
  <si>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</si>
  <si>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</si>
  <si>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</si>
  <si>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</si>
  <si>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</si>
  <si>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</si>
  <si>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</si>
  <si>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</si>
  <si>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</si>
  <si>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</si>
  <si>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</si>
  <si>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</si>
  <si>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</si>
  <si>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</si>
  <si>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</si>
  <si>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</si>
  <si>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</si>
  <si>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</si>
  <si>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</si>
  <si>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</si>
  <si>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</si>
  <si>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</si>
  <si>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</si>
  <si>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</si>
  <si>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</si>
  <si>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</si>
  <si>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</si>
  <si>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</si>
  <si>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</si>
  <si>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</si>
  <si>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</si>
  <si>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</si>
  <si>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</si>
  <si>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</si>
  <si>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</si>
  <si>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</si>
  <si>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</si>
  <si>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</si>
  <si>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</si>
  <si>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</si>
  <si>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</si>
  <si>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</si>
  <si>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</si>
  <si>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</si>
  <si>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</si>
  <si>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</si>
  <si>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</si>
  <si>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</si>
  <si>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</si>
  <si>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</si>
  <si>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</si>
  <si>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</si>
  <si>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</si>
  <si>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</si>
  <si>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</si>
  <si>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</si>
  <si>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</si>
  <si>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</si>
  <si>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</si>
  <si>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</si>
  <si>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</si>
  <si>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</si>
  <si>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</si>
  <si>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</si>
  <si>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</si>
  <si>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</si>
  <si>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</si>
  <si>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</si>
  <si>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</si>
  <si>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</si>
  <si>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</si>
  <si>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</si>
  <si>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</si>
  <si>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</si>
  <si>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</si>
  <si>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</si>
  <si>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</si>
  <si>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</si>
  <si>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</si>
  <si>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</si>
  <si>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</si>
  <si>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</si>
  <si>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</si>
  <si>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</si>
  <si>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</si>
  <si>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</si>
  <si>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</si>
  <si>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</si>
  <si>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</si>
  <si>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</si>
  <si>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</si>
  <si>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</si>
  <si>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</si>
  <si>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</si>
  <si>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</si>
  <si>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</si>
  <si>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</si>
  <si>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</si>
  <si>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</si>
  <si>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</si>
  <si>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</si>
  <si>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</si>
  <si>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</si>
  <si>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</si>
  <si>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</si>
  <si>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</si>
  <si>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</si>
  <si>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</si>
  <si>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</si>
  <si>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</si>
  <si>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</si>
  <si>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</si>
  <si>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</si>
  <si>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</si>
  <si>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</si>
  <si>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</si>
  <si>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</si>
  <si>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</si>
  <si>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</si>
  <si>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</si>
  <si>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</si>
  <si>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</si>
  <si>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</si>
  <si>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</si>
  <si>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</si>
  <si>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</si>
  <si>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</si>
  <si>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</si>
  <si>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</si>
  <si>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</si>
  <si>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</si>
  <si>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</si>
  <si>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</si>
  <si>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</si>
  <si>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</si>
  <si>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</si>
  <si>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</si>
  <si>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</si>
  <si>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</si>
  <si>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</si>
  <si>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</si>
  <si>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</si>
  <si>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</si>
  <si>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</si>
  <si>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</si>
  <si>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</si>
  <si>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</si>
  <si>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</si>
  <si>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</si>
  <si>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</si>
  <si>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</si>
  <si>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</si>
  <si>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</si>
  <si>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</si>
  <si>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</si>
  <si>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</si>
  <si>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</si>
  <si>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</si>
  <si>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</si>
  <si>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</si>
  <si>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</si>
  <si>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</si>
  <si>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</si>
  <si>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</si>
  <si>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</si>
  <si>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</si>
  <si>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</si>
  <si>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</si>
  <si>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</si>
  <si>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</si>
  <si>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</si>
  <si>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</si>
  <si>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</si>
  <si>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</si>
  <si>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</si>
  <si>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</si>
  <si>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</si>
  <si>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</si>
  <si>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</si>
  <si>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</si>
  <si>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</si>
  <si>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</si>
  <si>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</si>
  <si>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</si>
  <si>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</si>
  <si>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</si>
  <si>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</si>
  <si>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</si>
  <si>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</si>
  <si>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</si>
  <si>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</si>
  <si>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</si>
  <si>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</si>
  <si>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</si>
  <si>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</si>
  <si>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</si>
  <si>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</si>
  <si>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</si>
  <si>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</si>
  <si>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</si>
  <si>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</si>
  <si>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</si>
  <si>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</si>
  <si>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</si>
  <si>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</si>
  <si>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</si>
  <si>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</si>
  <si>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</si>
  <si>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</si>
  <si>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</si>
  <si>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</si>
  <si>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</si>
  <si>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</si>
  <si>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</si>
  <si>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</si>
  <si>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</si>
  <si>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</si>
  <si>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</si>
  <si>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</si>
  <si>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</si>
  <si>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</si>
  <si>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</si>
  <si>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</si>
  <si>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</si>
  <si>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</si>
  <si>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</si>
  <si>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</si>
  <si>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</si>
  <si>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</si>
  <si>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</si>
  <si>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</si>
  <si>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</si>
  <si>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</si>
  <si>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</si>
  <si>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</si>
  <si>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</si>
  <si>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</si>
  <si>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</si>
  <si>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</si>
  <si>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</si>
  <si>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</si>
  <si>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</si>
  <si>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</si>
  <si>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</si>
  <si>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</si>
  <si>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</si>
  <si>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</si>
  <si>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</si>
  <si>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</si>
  <si>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</si>
  <si>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</si>
  <si>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</si>
  <si>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</si>
  <si>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</si>
  <si>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</si>
  <si>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</si>
  <si>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</si>
  <si>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</si>
  <si>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</si>
  <si>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</si>
  <si>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</si>
  <si>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</si>
  <si>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</si>
  <si>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</si>
  <si>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</si>
  <si>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</si>
  <si>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</si>
  <si>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</si>
  <si>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</si>
  <si>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</si>
  <si>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</si>
  <si>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</si>
  <si>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</si>
  <si>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</si>
  <si>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</si>
  <si>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</si>
  <si>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</si>
  <si>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</si>
  <si>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</si>
  <si>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</si>
  <si>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</si>
  <si>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</si>
  <si>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</si>
  <si>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</si>
  <si>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</si>
  <si>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</si>
  <si>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</si>
  <si>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</si>
  <si>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</si>
  <si>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</si>
  <si>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</si>
  <si>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</si>
  <si>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</si>
  <si>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</si>
  <si>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</si>
  <si>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</si>
  <si>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</si>
  <si>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</si>
  <si>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</si>
  <si>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</si>
  <si>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</si>
  <si>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</si>
  <si>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</si>
  <si>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</si>
  <si>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</si>
  <si>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</si>
  <si>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</si>
  <si>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</si>
  <si>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</si>
  <si>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</si>
  <si>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</si>
  <si>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</si>
  <si>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</si>
  <si>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</si>
  <si>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</si>
  <si>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</si>
  <si>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</si>
  <si>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</si>
  <si>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</si>
  <si>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</si>
  <si>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</si>
  <si>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</si>
  <si>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</si>
  <si>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</si>
  <si>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</si>
  <si>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</si>
  <si>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</si>
  <si>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</si>
  <si>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</si>
  <si>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</si>
  <si>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</si>
  <si>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</si>
  <si>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</si>
  <si>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</si>
  <si>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</si>
  <si>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</si>
  <si>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</si>
  <si>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</si>
  <si>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</si>
  <si>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</si>
  <si>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</si>
  <si>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</si>
  <si>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</si>
  <si>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</si>
  <si>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</si>
  <si>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</si>
  <si>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</si>
  <si>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</si>
  <si>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</si>
  <si>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</si>
  <si>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</si>
  <si>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</si>
  <si>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</si>
  <si>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</si>
  <si>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</si>
  <si>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</si>
  <si>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</si>
  <si>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</si>
  <si>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</si>
  <si>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</si>
  <si>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</si>
  <si>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</si>
  <si>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</si>
  <si>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</si>
  <si>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</si>
  <si>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</si>
  <si>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</si>
  <si>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</si>
  <si>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</si>
  <si>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</si>
  <si>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</si>
  <si>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</si>
  <si>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</si>
  <si>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</si>
  <si>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</si>
  <si>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</si>
  <si>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</si>
  <si>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</si>
  <si>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</si>
  <si>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</si>
  <si>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</si>
  <si>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</si>
  <si>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</si>
  <si>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</si>
  <si>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</si>
  <si>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</si>
  <si>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</si>
  <si>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</si>
  <si>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</si>
  <si>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</si>
  <si>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</si>
  <si>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</si>
  <si>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</si>
  <si>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</si>
  <si>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</si>
  <si>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</si>
  <si>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</si>
  <si>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</si>
  <si>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</si>
  <si>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</si>
  <si>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</si>
  <si>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</si>
  <si>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</si>
  <si>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</si>
  <si>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</si>
  <si>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</si>
  <si>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</si>
  <si>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</si>
  <si>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</si>
  <si>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</si>
  <si>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</si>
  <si>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</si>
  <si>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</si>
  <si>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</si>
  <si>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</si>
  <si>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</si>
  <si>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</si>
  <si>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</si>
  <si>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</si>
  <si>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</si>
  <si>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</si>
  <si>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</si>
  <si>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</si>
  <si>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</si>
  <si>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</si>
  <si>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</si>
  <si>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</si>
  <si>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</si>
  <si>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</si>
  <si>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</si>
  <si>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</si>
  <si>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</si>
  <si>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</si>
  <si>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</si>
  <si>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</si>
  <si>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</si>
  <si>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</si>
  <si>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</si>
  <si>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</si>
  <si>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</si>
  <si>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</si>
  <si>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</si>
  <si>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</si>
  <si>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</si>
  <si>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</si>
  <si>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</si>
  <si>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</si>
  <si>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</si>
  <si>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</si>
  <si>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</si>
  <si>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</si>
  <si>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</si>
  <si>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</si>
  <si>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</si>
  <si>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</si>
  <si>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</si>
  <si>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</si>
  <si>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</si>
  <si>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</si>
  <si>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</si>
  <si>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</si>
  <si>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</si>
  <si>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</si>
  <si>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</si>
  <si>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</si>
  <si>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</si>
  <si>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</si>
  <si>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</si>
  <si>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</si>
  <si>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</si>
  <si>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</si>
  <si>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</si>
  <si>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</si>
  <si>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</si>
  <si>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</si>
  <si>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</si>
  <si>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</si>
  <si>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</si>
  <si>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</si>
  <si>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</si>
  <si>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</si>
  <si>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</si>
  <si>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</si>
  <si>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</si>
  <si>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</si>
  <si>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</si>
  <si>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</si>
  <si>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</si>
  <si>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</si>
  <si>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</si>
  <si>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</si>
  <si>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</si>
  <si>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</si>
  <si>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</si>
  <si>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</si>
  <si>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</si>
  <si>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</si>
  <si>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</si>
  <si>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</si>
  <si>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</si>
  <si>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</si>
  <si>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</si>
  <si>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</si>
  <si>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</si>
  <si>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</si>
  <si>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</si>
  <si>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</si>
  <si>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</si>
  <si>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</si>
  <si>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</si>
  <si>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</si>
  <si>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</si>
  <si>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</si>
  <si>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</si>
  <si>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</si>
  <si>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</si>
  <si>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</si>
  <si>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</si>
  <si>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</si>
  <si>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</si>
  <si>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</si>
  <si>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</si>
  <si>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</si>
  <si>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</si>
  <si>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</si>
  <si>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</si>
  <si>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</si>
  <si>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</si>
  <si>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</si>
  <si>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</si>
  <si>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</si>
  <si>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</si>
  <si>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</si>
  <si>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</si>
  <si>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</si>
  <si>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</si>
  <si>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</si>
  <si>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</si>
  <si>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</si>
  <si>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</si>
  <si>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</si>
  <si>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</si>
  <si>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</si>
  <si>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</si>
  <si>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</si>
  <si>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</si>
  <si>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</si>
  <si>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</si>
  <si>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</si>
  <si>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</si>
  <si>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</si>
  <si>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</si>
  <si>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</si>
  <si>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</si>
  <si>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</si>
  <si>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</si>
  <si>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</si>
  <si>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</si>
  <si>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</si>
  <si>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</si>
  <si>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</si>
  <si>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</si>
  <si>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</si>
  <si>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</si>
  <si>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</si>
  <si>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</si>
  <si>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</si>
  <si>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</si>
  <si>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</si>
  <si>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</si>
  <si>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</si>
  <si>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</si>
  <si>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</si>
  <si>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</si>
  <si>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</si>
  <si>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</si>
  <si>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</si>
  <si>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</si>
  <si>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</si>
  <si>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</si>
  <si>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</si>
  <si>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</si>
  <si>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</si>
  <si>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</si>
  <si>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</si>
  <si>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</si>
  <si>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</si>
  <si>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</si>
  <si>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</si>
  <si>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</si>
  <si>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</si>
  <si>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</si>
  <si>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</si>
  <si>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</si>
  <si>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</si>
  <si>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</si>
  <si>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</si>
  <si>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</si>
  <si>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</si>
  <si>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</si>
  <si>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</si>
  <si>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</si>
  <si>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</si>
  <si>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</si>
  <si>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</si>
  <si>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</si>
  <si>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</si>
  <si>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</si>
  <si>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</si>
  <si>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</si>
  <si>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</si>
  <si>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</si>
  <si>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</si>
  <si>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</si>
  <si>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</si>
  <si>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</si>
  <si>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</si>
  <si>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</si>
  <si>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</si>
  <si>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</si>
  <si>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</si>
  <si>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</si>
  <si>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</si>
  <si>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</si>
  <si>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</si>
  <si>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</si>
  <si>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</si>
  <si>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</si>
  <si>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</si>
  <si>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</si>
  <si>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</si>
  <si>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</si>
  <si>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</si>
  <si>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</si>
  <si>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</si>
  <si>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</si>
  <si>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</si>
  <si>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</si>
  <si>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</si>
  <si>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</si>
  <si>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</si>
  <si>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</si>
  <si>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</si>
  <si>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</si>
  <si>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</si>
  <si>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</si>
  <si>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</si>
  <si>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</si>
  <si>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</si>
  <si>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</si>
  <si>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</si>
  <si>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</si>
  <si>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</si>
  <si>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</si>
  <si>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</si>
  <si>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</si>
  <si>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</si>
  <si>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</si>
  <si>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</si>
  <si>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</si>
  <si>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</si>
  <si>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</si>
  <si>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</si>
  <si>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</si>
  <si>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</si>
  <si>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</si>
  <si>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</si>
  <si>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</si>
  <si>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</si>
  <si>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</si>
  <si>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</si>
  <si>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</si>
  <si>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</si>
  <si>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</si>
  <si>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</si>
  <si>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</si>
  <si>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</si>
  <si>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</si>
  <si>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</si>
  <si>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</si>
  <si>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</si>
  <si>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</si>
  <si>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</si>
  <si>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</si>
  <si>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</si>
  <si>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</si>
  <si>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</si>
  <si>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</si>
  <si>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</si>
  <si>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</si>
  <si>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</si>
  <si>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</si>
  <si>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</si>
  <si>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</si>
  <si>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</si>
  <si>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</si>
  <si>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</si>
  <si>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</si>
  <si>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</si>
  <si>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</si>
  <si>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</si>
  <si>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</si>
  <si>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</si>
  <si>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</si>
  <si>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</si>
  <si>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</si>
  <si>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</si>
  <si>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</si>
  <si>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</si>
  <si>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</si>
  <si>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</si>
  <si>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</si>
  <si>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</si>
  <si>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</si>
  <si>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</si>
  <si>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</si>
  <si>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</si>
  <si>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</si>
  <si>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</si>
  <si>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</si>
  <si>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</si>
  <si>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</si>
  <si>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</si>
  <si>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</si>
  <si>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</si>
  <si>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</si>
  <si>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</si>
  <si>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</si>
  <si>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</si>
  <si>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</si>
  <si>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</si>
  <si>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</si>
  <si>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</si>
  <si>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</si>
  <si>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</si>
  <si>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</si>
  <si>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</si>
  <si>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</si>
  <si>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</si>
  <si>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</si>
  <si>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</si>
  <si>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</si>
  <si>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</si>
  <si>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</si>
  <si>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</si>
  <si>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</si>
  <si>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</si>
  <si>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</si>
  <si>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</si>
  <si>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</si>
  <si>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</si>
  <si>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</si>
  <si>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</si>
  <si>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</si>
  <si>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</si>
  <si>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</si>
  <si>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</si>
  <si>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</si>
  <si>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</si>
  <si>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</si>
  <si>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</si>
  <si>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</si>
  <si>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</si>
  <si>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</si>
  <si>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</si>
  <si>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</si>
  <si>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</si>
  <si>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</si>
  <si>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</si>
  <si>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</si>
  <si>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</si>
  <si>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</si>
  <si>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</si>
  <si>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</si>
  <si>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</si>
  <si>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</si>
  <si>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</si>
  <si>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</si>
  <si>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</si>
  <si>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</si>
  <si>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</si>
  <si>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</si>
  <si>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</si>
  <si>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</si>
  <si>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</si>
  <si>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</si>
  <si>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</si>
  <si>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</si>
  <si>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</si>
  <si>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</si>
  <si>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</si>
  <si>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</si>
  <si>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</si>
  <si>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</si>
  <si>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</si>
  <si>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</si>
  <si>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</si>
  <si>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</si>
  <si>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</si>
  <si>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</si>
  <si>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</si>
  <si>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</si>
  <si>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</si>
  <si>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</si>
  <si>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</si>
  <si>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</si>
  <si>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</si>
  <si>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</si>
  <si>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</si>
  <si>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</si>
  <si>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</si>
  <si>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</si>
  <si>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</si>
  <si>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</si>
  <si>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</si>
  <si>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</si>
  <si>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</si>
  <si>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</si>
  <si>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</si>
  <si>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</si>
  <si>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</si>
  <si>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</si>
  <si>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</si>
  <si>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</si>
  <si>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</si>
  <si>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</si>
  <si>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</si>
  <si>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</si>
  <si>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</si>
  <si>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</si>
  <si>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</si>
  <si>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</si>
  <si>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</si>
  <si>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</si>
  <si>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</si>
  <si>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</si>
  <si>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</si>
  <si>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</si>
  <si>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</si>
  <si>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</si>
  <si>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</si>
  <si>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</si>
  <si>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</si>
  <si>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</si>
  <si>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</si>
  <si>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</si>
  <si>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</si>
  <si>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</si>
  <si>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</si>
  <si>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</si>
  <si>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</si>
  <si>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</si>
  <si>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</si>
  <si>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</si>
  <si>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</si>
  <si>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</si>
  <si>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</si>
  <si>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</si>
  <si>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</si>
  <si>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</si>
  <si>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</si>
  <si>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</si>
  <si>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</si>
  <si>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</si>
  <si>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</si>
  <si>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</si>
  <si>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</si>
  <si>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</si>
  <si>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</si>
  <si>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</si>
  <si>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</si>
  <si>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</si>
  <si>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</si>
  <si>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</si>
  <si>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</si>
  <si>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</si>
  <si>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</si>
  <si>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</si>
  <si>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</si>
  <si>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</si>
  <si>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</si>
  <si>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</si>
  <si>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</si>
  <si>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</si>
  <si>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</si>
  <si>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</si>
  <si>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</si>
  <si>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</si>
  <si>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</si>
  <si>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</si>
  <si>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</si>
  <si>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</si>
  <si>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</si>
  <si>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</si>
  <si>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</si>
  <si>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</si>
  <si>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</si>
  <si>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</si>
  <si>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</si>
  <si>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</si>
  <si>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</si>
  <si>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</si>
  <si>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</si>
  <si>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</si>
  <si>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</si>
  <si>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</si>
  <si>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</si>
  <si>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</si>
  <si>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</si>
  <si>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</si>
  <si>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</si>
  <si>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</si>
  <si>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</si>
  <si>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</si>
  <si>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</si>
  <si>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</si>
  <si>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</si>
  <si>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</si>
  <si>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</si>
  <si>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</si>
  <si>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</si>
  <si>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</si>
  <si>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</si>
  <si>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</si>
  <si>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</si>
  <si>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</si>
  <si>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</si>
  <si>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</si>
  <si>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</si>
  <si>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</si>
  <si>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</si>
  <si>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</si>
  <si>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</si>
  <si>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</si>
  <si>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</si>
  <si>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</si>
  <si>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</si>
  <si>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</si>
  <si>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</si>
  <si>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</si>
  <si>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</si>
  <si>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</si>
  <si>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</si>
  <si>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</si>
  <si>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</si>
  <si>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</si>
  <si>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</si>
  <si>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</si>
  <si>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</si>
  <si>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</si>
  <si>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</si>
  <si>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</si>
  <si>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</si>
  <si>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</si>
  <si>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</si>
  <si>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</si>
  <si>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</si>
  <si>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</si>
  <si>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</si>
  <si>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</si>
  <si>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</si>
  <si>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</si>
  <si>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</si>
  <si>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</si>
  <si>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</si>
  <si>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</si>
  <si>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</si>
  <si>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</si>
  <si>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</si>
  <si>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</si>
  <si>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</si>
  <si>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</si>
  <si>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</si>
  <si>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</si>
  <si>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</si>
  <si>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</si>
  <si>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</si>
  <si>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</si>
  <si>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</si>
  <si>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</si>
  <si>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</si>
  <si>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</si>
  <si>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</si>
  <si>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</si>
  <si>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</si>
  <si>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</si>
  <si>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</si>
  <si>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</si>
  <si>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</si>
  <si>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</si>
  <si>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</si>
  <si>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</si>
  <si>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</si>
  <si>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</si>
  <si>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</si>
  <si>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</si>
  <si>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</si>
  <si>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</si>
  <si>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</si>
  <si>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</si>
  <si>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</si>
  <si>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</si>
  <si>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</si>
  <si>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</si>
  <si>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</si>
  <si>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</si>
  <si>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</si>
  <si>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</si>
  <si>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</si>
  <si>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</si>
  <si>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</si>
  <si>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</si>
  <si>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</si>
  <si>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</si>
  <si>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</si>
  <si>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</si>
  <si>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</si>
  <si>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</si>
  <si>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</si>
  <si>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</si>
  <si>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</si>
  <si>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</si>
  <si>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</si>
  <si>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</si>
  <si>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</si>
  <si>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</si>
  <si>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</si>
  <si>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</si>
  <si>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</si>
  <si>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</si>
  <si>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</si>
  <si>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</si>
  <si>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</si>
  <si>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</si>
  <si>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</si>
  <si>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</si>
  <si>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</si>
  <si>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</si>
  <si>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</si>
  <si>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</si>
  <si>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</si>
  <si>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</si>
  <si>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</si>
  <si>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</si>
  <si>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</si>
  <si>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</si>
  <si>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</si>
  <si>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</si>
  <si>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</si>
  <si>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</si>
  <si>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</si>
  <si>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</si>
  <si>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</si>
  <si>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</si>
  <si>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</si>
  <si>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</si>
  <si>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</si>
  <si>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</si>
  <si>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</si>
  <si>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</si>
  <si>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</si>
  <si>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</si>
  <si>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</si>
  <si>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</si>
  <si>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</si>
  <si>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</si>
  <si>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</si>
  <si>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</si>
  <si>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</si>
  <si>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</si>
  <si>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</si>
  <si>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</si>
  <si>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</si>
  <si>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</si>
  <si>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</si>
  <si>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</si>
  <si>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</si>
  <si>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</si>
  <si>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</si>
  <si>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</si>
  <si>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</si>
  <si>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</si>
  <si>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</si>
  <si>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</si>
  <si>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</si>
  <si>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</si>
  <si>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</si>
  <si>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</si>
  <si>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</si>
  <si>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</si>
  <si>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</si>
  <si>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</si>
  <si>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</si>
  <si>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</si>
  <si>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</si>
  <si>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</si>
  <si>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</si>
  <si>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</si>
  <si>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</si>
  <si>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</si>
  <si>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</si>
  <si>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</si>
  <si>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</si>
  <si>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</si>
  <si>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</si>
  <si>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</si>
  <si>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</si>
  <si>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</si>
  <si>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</si>
  <si>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</si>
  <si>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</si>
  <si>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</si>
  <si>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</si>
  <si>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</si>
  <si>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</si>
  <si>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</si>
  <si>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</si>
  <si>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</si>
  <si>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</si>
  <si>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</si>
  <si>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</si>
  <si>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</si>
  <si>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</si>
  <si>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</si>
  <si>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</si>
  <si>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</si>
  <si>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</si>
  <si>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</si>
  <si>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</si>
  <si>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</si>
  <si>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</si>
  <si>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</si>
  <si>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</si>
  <si>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</si>
  <si>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</si>
  <si>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</si>
  <si>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</si>
  <si>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</si>
  <si>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</si>
  <si>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</si>
  <si>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</si>
  <si>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</si>
  <si>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</si>
  <si>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</si>
  <si>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</si>
  <si>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</si>
  <si>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</si>
  <si>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</si>
  <si>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</si>
  <si>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</si>
  <si>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</si>
  <si>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</si>
  <si>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</si>
  <si>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</si>
  <si>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</si>
  <si>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</si>
  <si>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</si>
  <si>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</si>
  <si>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</si>
  <si>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</si>
  <si>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</si>
  <si>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</si>
  <si>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</si>
  <si>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</si>
  <si>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</si>
  <si>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</si>
  <si>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</si>
  <si>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</si>
  <si>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</si>
  <si>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</si>
  <si>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</si>
  <si>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</si>
  <si>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</si>
  <si>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</si>
  <si>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</si>
  <si>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</si>
  <si>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</si>
  <si>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</si>
  <si>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</si>
  <si>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</si>
  <si>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</si>
  <si>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</si>
  <si>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</si>
  <si>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</si>
  <si>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</si>
  <si>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</si>
  <si>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</si>
  <si>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</si>
  <si>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</si>
  <si>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</si>
  <si>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</si>
  <si>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</si>
  <si>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</si>
  <si>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</si>
  <si>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</si>
  <si>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</si>
  <si>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</si>
  <si>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</si>
  <si>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</si>
  <si>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</si>
  <si>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</si>
  <si>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</si>
  <si>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</si>
  <si>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</si>
  <si>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</si>
  <si>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</si>
  <si>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</si>
  <si>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</si>
  <si>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</si>
  <si>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</si>
  <si>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</si>
  <si>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</si>
  <si>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</si>
  <si>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</si>
  <si>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</si>
  <si>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</si>
  <si>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</si>
  <si>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</si>
  <si>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</si>
  <si>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</si>
  <si>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</si>
  <si>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</si>
  <si>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</si>
  <si>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</si>
  <si>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</si>
  <si>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</si>
  <si>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</si>
  <si>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</si>
  <si>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</si>
  <si>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</si>
  <si>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</si>
  <si>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</si>
  <si>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</si>
  <si>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</si>
  <si>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</si>
  <si>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</si>
  <si>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</si>
  <si>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</si>
  <si>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</si>
  <si>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</si>
  <si>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</si>
  <si>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</si>
  <si>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</si>
  <si>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</si>
  <si>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</si>
  <si>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</si>
  <si>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</si>
  <si>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</si>
  <si>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</si>
  <si>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</si>
  <si>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</si>
  <si>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</si>
  <si>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</si>
  <si>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</si>
  <si>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</si>
  <si>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</si>
  <si>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</si>
  <si>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</si>
  <si>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</si>
  <si>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</si>
  <si>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</si>
  <si>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</si>
  <si>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</si>
  <si>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</si>
  <si>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</si>
  <si>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</si>
  <si>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</si>
  <si>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</si>
  <si>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</si>
  <si>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</si>
  <si>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</si>
  <si>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</si>
  <si>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</si>
  <si>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</si>
  <si>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</si>
  <si>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</si>
  <si>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</si>
  <si>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</si>
  <si>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</si>
  <si>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</si>
  <si>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</si>
  <si>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</si>
  <si>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</si>
  <si>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</si>
  <si>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</si>
  <si>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</si>
  <si>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</si>
  <si>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</si>
  <si>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</si>
  <si>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</si>
  <si>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</si>
  <si>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</si>
  <si>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</si>
  <si>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</si>
  <si>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</si>
  <si>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</si>
  <si>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</si>
  <si>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</si>
  <si>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</si>
  <si>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</si>
  <si>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</si>
  <si>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</si>
  <si>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</si>
  <si>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</si>
  <si>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</si>
  <si>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</si>
  <si>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</si>
  <si>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</si>
  <si>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</si>
  <si>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</si>
  <si>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</si>
  <si>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</si>
  <si>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</si>
  <si>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</si>
  <si>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</si>
  <si>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</si>
  <si>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</si>
  <si>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</si>
  <si>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</si>
  <si>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</si>
  <si>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</si>
  <si>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</si>
  <si>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</si>
  <si>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</si>
  <si>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</si>
  <si>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</si>
  <si>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</si>
  <si>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</si>
  <si>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</si>
  <si>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</si>
  <si>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</si>
  <si>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</si>
  <si>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</si>
  <si>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</si>
  <si>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</si>
  <si>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</si>
  <si>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</si>
  <si>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</si>
  <si>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</si>
  <si>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</si>
  <si>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</si>
  <si>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</si>
  <si>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</si>
  <si>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</si>
  <si>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</si>
  <si>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</si>
  <si>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</si>
  <si>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</si>
  <si>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</si>
  <si>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</si>
  <si>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</si>
  <si>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</si>
  <si>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</si>
  <si>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</si>
  <si>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</si>
  <si>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</si>
  <si>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</si>
  <si>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</si>
  <si>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</si>
  <si>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</si>
  <si>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</si>
  <si>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</si>
  <si>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</si>
  <si>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</si>
  <si>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</si>
  <si>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</si>
  <si>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</si>
  <si>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</si>
  <si>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</si>
  <si>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</si>
  <si>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</si>
  <si>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</si>
  <si>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</si>
  <si>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</si>
  <si>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</si>
  <si>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</si>
  <si>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</si>
  <si>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</si>
  <si>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</si>
  <si>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</si>
  <si>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</si>
  <si>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</si>
  <si>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</si>
  <si>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</si>
  <si>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</si>
  <si>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</si>
  <si>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</si>
  <si>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</si>
  <si>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</si>
  <si>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</si>
  <si>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</si>
  <si>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</si>
  <si>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</si>
  <si>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</si>
  <si>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</si>
  <si>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</si>
  <si>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</si>
  <si>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</si>
  <si>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</si>
  <si>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</si>
  <si>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</si>
  <si>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</si>
  <si>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</si>
  <si>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</si>
  <si>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</si>
  <si>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</si>
  <si>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</si>
  <si>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</si>
  <si>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</si>
  <si>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</si>
  <si>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</si>
  <si>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</si>
  <si>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</si>
  <si>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</si>
  <si>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</si>
  <si>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</si>
  <si>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</si>
  <si>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</si>
  <si>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</si>
  <si>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</si>
  <si>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</si>
  <si>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</si>
  <si>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</si>
  <si>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</si>
  <si>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</si>
  <si>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</si>
  <si>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</si>
  <si>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</si>
  <si>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</si>
  <si>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</si>
  <si>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</si>
  <si>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</si>
  <si>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</si>
  <si>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</si>
  <si>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</si>
  <si>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</si>
  <si>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</si>
  <si>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</si>
  <si>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</si>
  <si>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</si>
  <si>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</si>
  <si>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</si>
  <si>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</si>
  <si>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</si>
  <si>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</si>
  <si>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</si>
  <si>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</si>
  <si>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</si>
  <si>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</si>
  <si>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</si>
  <si>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</si>
  <si>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</si>
  <si>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</si>
  <si>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</si>
  <si>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</si>
  <si>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</si>
  <si>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</si>
  <si>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</si>
  <si>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</si>
  <si>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</si>
  <si>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</si>
  <si>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</si>
  <si>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</si>
  <si>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</si>
  <si>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</si>
  <si>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</si>
  <si>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</si>
  <si>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</si>
  <si>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</si>
  <si>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</si>
  <si>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</si>
  <si>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</si>
  <si>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</si>
  <si>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</si>
  <si>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</si>
  <si>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</si>
  <si>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</si>
  <si>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</si>
  <si>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</si>
  <si>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</si>
  <si>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</si>
  <si>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</si>
  <si>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</si>
  <si>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</si>
  <si>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</si>
  <si>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</si>
  <si>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</si>
  <si>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</si>
  <si>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</si>
  <si>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</si>
  <si>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</si>
  <si>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</si>
  <si>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</si>
  <si>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</si>
  <si>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</si>
  <si>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</si>
  <si>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</si>
  <si>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</si>
  <si>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</si>
  <si>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</si>
  <si>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</si>
  <si>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</si>
  <si>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</si>
  <si>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</si>
  <si>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</si>
  <si>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</si>
  <si>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</si>
  <si>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</si>
  <si>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</si>
  <si>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</si>
  <si>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</si>
  <si>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</si>
  <si>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</si>
  <si>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</si>
  <si>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</si>
  <si>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</si>
  <si>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</si>
  <si>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</si>
  <si>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</si>
  <si>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</si>
  <si>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</si>
  <si>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</si>
  <si>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</si>
  <si>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</si>
  <si>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</si>
  <si>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</si>
  <si>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</si>
  <si>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</si>
  <si>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</si>
  <si>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</si>
  <si>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</si>
  <si>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</si>
  <si>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</si>
  <si>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</si>
  <si>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</si>
  <si>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</si>
  <si>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</si>
  <si>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</si>
  <si>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</si>
  <si>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</si>
  <si>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</si>
  <si>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</si>
  <si>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</si>
  <si>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</si>
  <si>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</si>
  <si>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</si>
  <si>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</si>
  <si>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</si>
  <si>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</si>
  <si>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</si>
  <si>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</si>
  <si>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</si>
  <si>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</si>
  <si>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</si>
  <si>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</si>
  <si>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</si>
  <si>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</si>
  <si>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</si>
  <si>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</si>
  <si>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</si>
  <si>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</si>
  <si>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</si>
  <si>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</si>
  <si>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</si>
  <si>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</si>
  <si>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</si>
  <si>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</si>
  <si>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</si>
  <si>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</si>
  <si>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</si>
  <si>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</si>
  <si>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</si>
  <si>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</si>
  <si>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</si>
  <si>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</si>
  <si>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</si>
  <si>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</si>
  <si>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</si>
  <si>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</si>
  <si>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</si>
  <si>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</si>
  <si>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</si>
  <si>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</si>
  <si>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</si>
  <si>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</si>
  <si>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</si>
  <si>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</si>
  <si>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</si>
  <si>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</si>
  <si>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</si>
  <si>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</si>
  <si>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</si>
  <si>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</si>
  <si>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</si>
  <si>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</si>
  <si>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</si>
  <si>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</si>
  <si>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</si>
  <si>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</si>
  <si>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</si>
  <si>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</si>
  <si>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</si>
  <si>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</si>
  <si>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</si>
  <si>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</si>
  <si>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</si>
  <si>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</si>
  <si>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</si>
  <si>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</si>
  <si>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</si>
  <si>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</si>
  <si>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</si>
  <si>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</si>
  <si>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</si>
  <si>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</si>
  <si>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</si>
  <si>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</si>
  <si>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</si>
  <si>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</si>
  <si>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</si>
  <si>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</si>
  <si>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</si>
  <si>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</si>
  <si>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</si>
  <si>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</si>
  <si>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</si>
  <si>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</si>
  <si>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</si>
  <si>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</si>
  <si>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</si>
  <si>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</si>
  <si>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</si>
  <si>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</si>
  <si>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</si>
  <si>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</si>
  <si>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</si>
  <si>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</si>
  <si>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</si>
  <si>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</si>
  <si>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</si>
  <si>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</si>
  <si>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</si>
  <si>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</si>
  <si>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</si>
  <si>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</si>
  <si>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</si>
  <si>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</si>
  <si>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</si>
  <si>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</si>
  <si>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</si>
  <si>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</si>
  <si>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</si>
  <si>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</si>
  <si>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</si>
  <si>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</si>
  <si>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</si>
  <si>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</si>
  <si>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</si>
  <si>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</si>
  <si>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</si>
  <si>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</si>
  <si>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</si>
  <si>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</si>
  <si>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</si>
  <si>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</si>
  <si>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</si>
  <si>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</si>
  <si>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</si>
  <si>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</si>
  <si>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</si>
  <si>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</si>
  <si>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</si>
  <si>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</si>
  <si>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</si>
  <si>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</si>
  <si>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</si>
  <si>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</si>
  <si>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</si>
  <si>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</si>
  <si>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</si>
  <si>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</si>
  <si>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</si>
  <si>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</si>
  <si>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</si>
  <si>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</si>
  <si>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</si>
  <si>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</si>
  <si>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</si>
  <si>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</si>
  <si>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</si>
  <si>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</si>
  <si>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</si>
  <si>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</si>
  <si>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</si>
  <si>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</si>
  <si>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</si>
  <si>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</si>
  <si>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</si>
  <si>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</si>
  <si>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</si>
  <si>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</si>
  <si>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</si>
  <si>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</si>
  <si>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</si>
  <si>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</si>
  <si>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</si>
  <si>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</si>
  <si>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</si>
  <si>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</si>
  <si>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</si>
  <si>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</si>
  <si>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</si>
  <si>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</si>
  <si>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</si>
  <si>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</si>
  <si>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</si>
  <si>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</si>
  <si>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</si>
  <si>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</si>
  <si>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</si>
  <si>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</si>
  <si>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</si>
  <si>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</si>
  <si>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</si>
  <si>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</si>
  <si>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</si>
  <si>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</si>
  <si>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</si>
  <si>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</si>
  <si>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</si>
  <si>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</si>
  <si>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</si>
  <si>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</si>
  <si>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</si>
  <si>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</si>
  <si>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</si>
  <si>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</si>
  <si>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</si>
  <si>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</si>
  <si>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</si>
  <si>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</si>
  <si>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</si>
  <si>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</si>
  <si>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</si>
  <si>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</si>
  <si>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</si>
  <si>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</si>
  <si>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</si>
  <si>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</si>
  <si>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</si>
  <si>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</si>
  <si>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</si>
  <si>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</si>
  <si>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</si>
  <si>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</si>
  <si>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</si>
  <si>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</si>
  <si>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</si>
  <si>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</si>
  <si>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</si>
  <si>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</si>
  <si>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</si>
  <si>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</si>
  <si>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</si>
  <si>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</si>
  <si>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</si>
  <si>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</si>
  <si>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</si>
  <si>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</si>
  <si>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</si>
  <si>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</si>
  <si>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</si>
  <si>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</si>
  <si>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</si>
  <si>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</si>
  <si>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</si>
  <si>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</si>
  <si>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</si>
  <si>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</si>
  <si>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</si>
  <si>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</si>
  <si>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</si>
  <si>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</si>
  <si>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</si>
  <si>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</si>
  <si>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</si>
  <si>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</si>
  <si>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</si>
  <si>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</si>
  <si>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</si>
  <si>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</si>
  <si>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</si>
  <si>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</si>
  <si>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</si>
  <si>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</si>
  <si>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</si>
  <si>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</si>
  <si>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</si>
  <si>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</si>
  <si>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</si>
  <si>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</si>
  <si>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</si>
  <si>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</si>
  <si>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</si>
  <si>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</si>
  <si>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</si>
  <si>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</si>
  <si>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</si>
  <si>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</si>
  <si>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</si>
  <si>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</si>
  <si>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</si>
  <si>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</si>
  <si>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</si>
  <si>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</si>
  <si>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</si>
  <si>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</si>
  <si>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</si>
  <si>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</si>
  <si>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</si>
  <si>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</si>
  <si>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</si>
  <si>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</si>
  <si>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</si>
  <si>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</si>
  <si>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</si>
  <si>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</si>
  <si>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</si>
  <si>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</si>
  <si>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</si>
  <si>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</si>
  <si>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</si>
  <si>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</si>
  <si>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</si>
  <si>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</si>
  <si>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</si>
  <si>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</si>
  <si>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</si>
  <si>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</si>
  <si>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</si>
  <si>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</si>
  <si>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</si>
  <si>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</si>
  <si>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</si>
  <si>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</si>
  <si>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</si>
  <si>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</si>
  <si>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</si>
  <si>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</si>
  <si>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</si>
  <si>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</si>
  <si>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</si>
  <si>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</si>
  <si>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</si>
  <si>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</si>
  <si>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</si>
  <si>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</si>
  <si>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</si>
  <si>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</si>
  <si>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</si>
  <si>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</si>
  <si>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</si>
  <si>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</si>
  <si>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</si>
  <si>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</si>
  <si>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</si>
  <si>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</si>
  <si>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</si>
  <si>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</si>
  <si>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</si>
  <si>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</si>
  <si>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</si>
  <si>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</si>
  <si>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</si>
  <si>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</si>
  <si>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</si>
  <si>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</si>
  <si>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</si>
  <si>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</si>
  <si>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</si>
  <si>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</si>
  <si>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</si>
  <si>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</si>
  <si>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</si>
  <si>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</si>
  <si>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</si>
  <si>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</si>
  <si>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</si>
  <si>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</si>
  <si>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</si>
  <si>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</si>
  <si>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</si>
  <si>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</si>
  <si>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</si>
  <si>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</si>
  <si>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</si>
  <si>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</si>
  <si>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</si>
  <si>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</si>
  <si>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</si>
  <si>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</si>
  <si>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</si>
  <si>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</si>
  <si>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</si>
  <si>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</si>
  <si>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</si>
  <si>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</si>
  <si>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</si>
  <si>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</si>
  <si>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</si>
  <si>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</si>
  <si>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</si>
  <si>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</si>
  <si>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</si>
  <si>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</si>
  <si>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</si>
  <si>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</si>
  <si>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</si>
  <si>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</si>
  <si>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</si>
  <si>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</si>
  <si>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</si>
  <si>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</si>
  <si>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</si>
  <si>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</si>
  <si>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</si>
  <si>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</si>
  <si>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</si>
  <si>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</si>
  <si>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</si>
  <si>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</si>
  <si>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</si>
  <si>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</si>
  <si>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</si>
  <si>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</si>
  <si>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</si>
  <si>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</si>
  <si>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</si>
  <si>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</si>
  <si>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</si>
  <si>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</si>
  <si>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</si>
  <si>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</si>
  <si>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</si>
  <si>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</si>
  <si>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</si>
  <si>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</si>
  <si>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</si>
  <si>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</si>
  <si>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</si>
  <si>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</si>
  <si>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</si>
  <si>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</si>
  <si>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</si>
  <si>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</si>
  <si>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</si>
  <si>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</si>
  <si>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</si>
  <si>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</si>
  <si>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</si>
  <si>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</si>
  <si>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</si>
  <si>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</si>
  <si>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</si>
  <si>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</si>
  <si>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</si>
  <si>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</si>
  <si>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</si>
  <si>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</si>
  <si>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</si>
  <si>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</si>
  <si>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</si>
  <si>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</si>
  <si>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</si>
  <si>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</si>
  <si>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</si>
  <si>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</si>
  <si>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</si>
  <si>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</si>
  <si>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</si>
  <si>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</si>
  <si>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</si>
  <si>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</si>
  <si>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</si>
  <si>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</si>
  <si>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</si>
  <si>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</si>
  <si>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</si>
  <si>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</si>
  <si>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</si>
  <si>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</si>
  <si>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</si>
  <si>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</si>
  <si>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</si>
  <si>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</si>
  <si>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</si>
  <si>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</si>
  <si>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</si>
  <si>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</si>
  <si>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</si>
  <si>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</si>
  <si>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</si>
  <si>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</si>
  <si>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</si>
  <si>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</si>
  <si>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</si>
  <si>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</si>
  <si>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</si>
  <si>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</si>
  <si>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</si>
  <si>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</si>
  <si>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</si>
  <si>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</si>
  <si>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</si>
  <si>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</si>
  <si>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</si>
  <si>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</si>
  <si>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</si>
  <si>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</si>
  <si>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</si>
  <si>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</si>
  <si>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</si>
  <si>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</si>
  <si>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</si>
  <si>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</si>
  <si>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</si>
  <si>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</si>
  <si>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</si>
  <si>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</si>
  <si>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</si>
  <si>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</si>
  <si>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</si>
  <si>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</si>
  <si>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</si>
  <si>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</si>
  <si>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</si>
  <si>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</si>
  <si>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</si>
  <si>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</si>
  <si>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</si>
  <si>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</si>
  <si>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</si>
  <si>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</si>
  <si>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</si>
  <si>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</si>
  <si>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</si>
  <si>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</si>
  <si>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</si>
  <si>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</si>
  <si>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</si>
  <si>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</si>
  <si>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</si>
  <si>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</si>
  <si>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</si>
  <si>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</si>
  <si>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</si>
  <si>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</si>
  <si>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</si>
  <si>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</si>
  <si>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</si>
  <si>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</si>
  <si>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</si>
  <si>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</si>
  <si>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</si>
  <si>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</si>
  <si>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</si>
  <si>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</si>
  <si>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</si>
  <si>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</si>
  <si>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</si>
  <si>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</si>
  <si>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</si>
  <si>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</si>
  <si>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</si>
  <si>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</si>
  <si>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</si>
  <si>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</si>
  <si>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</si>
  <si>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</si>
  <si>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</si>
  <si>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</si>
  <si>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</si>
  <si>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</si>
  <si>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</si>
  <si>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</si>
  <si>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</si>
  <si>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</si>
  <si>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</si>
  <si>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</si>
  <si>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</si>
  <si>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</si>
  <si>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</si>
  <si>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</si>
  <si>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</si>
  <si>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</si>
  <si>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</si>
  <si>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</si>
  <si>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</si>
  <si>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</si>
  <si>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</si>
  <si>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</si>
  <si>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</si>
  <si>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</si>
  <si>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</si>
  <si>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</si>
  <si>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</si>
  <si>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</si>
  <si>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</si>
  <si>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</si>
  <si>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</si>
  <si>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</si>
  <si>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</si>
  <si>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</si>
  <si>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</si>
  <si>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</si>
  <si>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</si>
  <si>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</si>
  <si>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</si>
  <si>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</si>
  <si>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</si>
  <si>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</si>
  <si>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</si>
  <si>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</si>
  <si>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</si>
  <si>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</si>
  <si>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</si>
  <si>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</si>
  <si>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</si>
  <si>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</si>
  <si>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</si>
  <si>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</si>
  <si>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</si>
  <si>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</si>
  <si>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</si>
  <si>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</si>
  <si>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</si>
  <si>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</si>
  <si>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</si>
  <si>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</si>
  <si>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</si>
  <si>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</si>
  <si>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</si>
  <si>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</si>
  <si>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</si>
  <si>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</si>
  <si>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</si>
  <si>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</si>
  <si>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</si>
  <si>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</si>
  <si>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</si>
  <si>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</si>
  <si>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</si>
  <si>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</si>
  <si>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</si>
  <si>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</si>
  <si>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</si>
  <si>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</si>
  <si>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</si>
  <si>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</si>
  <si>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</si>
  <si>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</si>
  <si>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</si>
  <si>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</si>
  <si>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</si>
  <si>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</si>
  <si>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</si>
  <si>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</si>
  <si>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</si>
  <si>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</si>
  <si>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</si>
  <si>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</si>
  <si>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</si>
  <si>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</si>
  <si>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</si>
  <si>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</si>
  <si>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</si>
  <si>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</si>
  <si>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</si>
  <si>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</si>
  <si>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</si>
  <si>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</si>
  <si>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</si>
  <si>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</si>
  <si>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</si>
  <si>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</si>
  <si>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</si>
  <si>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</si>
  <si>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</si>
  <si>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</si>
  <si>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</si>
  <si>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</si>
  <si>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</si>
  <si>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</si>
  <si>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</si>
  <si>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</si>
  <si>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</si>
  <si>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</si>
  <si>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</si>
  <si>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</si>
  <si>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</si>
  <si>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</si>
  <si>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</si>
  <si>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</si>
  <si>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</si>
  <si>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</si>
  <si>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</si>
  <si>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</si>
  <si>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</si>
  <si>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</si>
  <si>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</si>
  <si>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</si>
  <si>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</si>
  <si>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</si>
  <si>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</si>
  <si>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</si>
  <si>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</si>
  <si>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</si>
  <si>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</si>
  <si>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</si>
  <si>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</si>
  <si>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</si>
  <si>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</si>
  <si>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</si>
  <si>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</si>
  <si>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</si>
  <si>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</si>
  <si>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</si>
  <si>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</si>
  <si>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</si>
  <si>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</si>
  <si>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</si>
  <si>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</si>
  <si>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</si>
  <si>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</si>
  <si>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</si>
  <si>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</si>
  <si>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</si>
  <si>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</si>
  <si>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</si>
  <si>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</si>
  <si>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</si>
  <si>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</si>
  <si>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</si>
  <si>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</si>
  <si>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</si>
  <si>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</si>
  <si>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</si>
  <si>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</si>
  <si>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</si>
  <si>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</si>
  <si>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</si>
  <si>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</si>
  <si>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</si>
  <si>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</si>
  <si>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</si>
  <si>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</si>
  <si>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</si>
  <si>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</si>
  <si>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</si>
  <si>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</si>
  <si>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</si>
  <si>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</si>
  <si>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</si>
  <si>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</si>
  <si>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</si>
  <si>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</si>
  <si>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</si>
  <si>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</si>
  <si>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</si>
  <si>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</si>
  <si>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</si>
  <si>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</si>
  <si>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</si>
  <si>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</si>
  <si>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</si>
  <si>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</si>
  <si>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</si>
  <si>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</si>
  <si>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</si>
  <si>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</si>
  <si>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</si>
  <si>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</si>
  <si>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</si>
  <si>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</si>
  <si>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</si>
  <si>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</si>
  <si>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</si>
  <si>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</si>
  <si>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</si>
  <si>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</si>
  <si>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</si>
  <si>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</si>
  <si>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</si>
  <si>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</si>
  <si>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</si>
  <si>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</si>
  <si>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</si>
  <si>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</si>
  <si>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</si>
  <si>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</si>
  <si>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</si>
  <si>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</si>
  <si>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</si>
  <si>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</si>
  <si>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</si>
  <si>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</si>
  <si>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</si>
  <si>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</si>
  <si>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</si>
  <si>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</si>
  <si>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</si>
  <si>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</si>
  <si>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</si>
  <si>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</si>
  <si>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</si>
  <si>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</si>
  <si>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</si>
  <si>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</si>
  <si>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</si>
  <si>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</si>
  <si>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</si>
  <si>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</si>
  <si>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</si>
  <si>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</si>
  <si>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</si>
  <si>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</si>
  <si>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</si>
  <si>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</si>
  <si>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</si>
  <si>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</si>
  <si>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</si>
  <si>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</si>
  <si>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</si>
  <si>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</si>
  <si>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</si>
  <si>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</si>
  <si>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</si>
  <si>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</si>
  <si>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</si>
  <si>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</si>
  <si>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</si>
  <si>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</si>
  <si>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</si>
  <si>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</si>
  <si>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</si>
  <si>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</si>
  <si>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</si>
  <si>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</si>
  <si>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</si>
  <si>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</si>
  <si>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</si>
  <si>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</si>
  <si>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</si>
  <si>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</si>
  <si>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</si>
  <si>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</si>
  <si>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</si>
  <si>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</si>
  <si>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</si>
  <si>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</si>
  <si>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</si>
  <si>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</si>
  <si>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</si>
  <si>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</si>
  <si>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</si>
  <si>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</si>
  <si>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</si>
  <si>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</si>
  <si>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</si>
  <si>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</si>
  <si>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</si>
  <si>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</si>
  <si>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</si>
  <si>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</si>
  <si>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</si>
  <si>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</si>
  <si>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</si>
  <si>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</si>
  <si>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</si>
  <si>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</si>
  <si>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</si>
  <si>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</si>
  <si>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</si>
  <si>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</si>
  <si>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</si>
  <si>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</si>
  <si>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</si>
  <si>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</si>
  <si>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</si>
  <si>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</si>
  <si>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</si>
  <si>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</si>
  <si>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</si>
  <si>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</si>
  <si>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</si>
  <si>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</si>
  <si>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</si>
  <si>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</si>
  <si>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</si>
  <si>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</si>
  <si>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</si>
  <si>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</si>
  <si>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</si>
  <si>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</si>
  <si>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</si>
  <si>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</si>
  <si>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</si>
  <si>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</si>
  <si>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</si>
  <si>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</si>
  <si>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</si>
  <si>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</si>
  <si>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</si>
  <si>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</si>
  <si>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</si>
  <si>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</si>
  <si>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</si>
  <si>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</si>
  <si>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</si>
  <si>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</si>
  <si>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</si>
  <si>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</si>
  <si>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</si>
  <si>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</si>
  <si>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</si>
  <si>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</si>
  <si>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</si>
  <si>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</si>
  <si>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</si>
  <si>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</si>
  <si>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</si>
  <si>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</si>
  <si>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</si>
  <si>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</si>
  <si>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</si>
  <si>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</si>
  <si>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</si>
  <si>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</si>
  <si>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</si>
  <si>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</si>
  <si>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</si>
  <si>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</si>
  <si>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</si>
  <si>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</si>
  <si>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</si>
  <si>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</si>
  <si>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</si>
  <si>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</si>
  <si>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</si>
  <si>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</si>
  <si>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</si>
  <si>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</si>
  <si>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</si>
  <si>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</si>
  <si>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</si>
  <si>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</si>
  <si>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</si>
  <si>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</si>
  <si>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</si>
  <si>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</si>
  <si>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</si>
  <si>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</si>
  <si>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</si>
  <si>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</si>
  <si>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</si>
  <si>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</si>
  <si>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</si>
  <si>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</si>
  <si>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</si>
  <si>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</si>
  <si>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</si>
  <si>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</si>
  <si>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</si>
  <si>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</si>
  <si>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</si>
  <si>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</si>
  <si>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</si>
  <si>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</si>
  <si>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</si>
  <si>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</si>
  <si>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</si>
  <si>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</si>
  <si>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</si>
  <si>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</si>
  <si>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</si>
  <si>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</si>
  <si>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</si>
  <si>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</si>
  <si>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</si>
  <si>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</si>
  <si>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</si>
  <si>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</si>
  <si>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</si>
  <si>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</si>
  <si>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</si>
  <si>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</si>
  <si>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</si>
  <si>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</si>
  <si>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</si>
  <si>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</si>
  <si>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</si>
  <si>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</si>
  <si>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</si>
  <si>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</si>
  <si>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</si>
  <si>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</si>
  <si>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</si>
  <si>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</si>
  <si>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</si>
  <si>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</si>
  <si>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</si>
  <si>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</si>
  <si>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</si>
  <si>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</si>
  <si>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</si>
  <si>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</si>
  <si>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</si>
  <si>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</si>
  <si>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</si>
  <si>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</si>
  <si>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</si>
  <si>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</si>
  <si>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</si>
  <si>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</si>
  <si>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</si>
  <si>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</si>
  <si>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</si>
  <si>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</si>
  <si>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</si>
  <si>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</si>
  <si>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</si>
  <si>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</si>
  <si>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</si>
  <si>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</si>
  <si>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</si>
  <si>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</si>
  <si>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</si>
  <si>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</si>
  <si>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</si>
  <si>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</si>
  <si>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</si>
  <si>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</si>
  <si>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</si>
  <si>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</si>
  <si>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</si>
  <si>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</si>
  <si>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</si>
  <si>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</si>
  <si>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</si>
  <si>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</si>
  <si>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</si>
  <si>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</si>
  <si>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</si>
  <si>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</si>
  <si>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</si>
  <si>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</si>
  <si>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</si>
  <si>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</si>
  <si>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</si>
  <si>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</si>
  <si>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</si>
  <si>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</si>
  <si>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</si>
  <si>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</si>
  <si>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</si>
  <si>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</si>
  <si>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</si>
  <si>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</si>
  <si>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</si>
  <si>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</si>
  <si>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</si>
  <si>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</si>
  <si>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</si>
  <si>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</si>
  <si>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</si>
  <si>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</si>
  <si>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</si>
  <si>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</si>
  <si>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</si>
  <si>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</si>
  <si>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</si>
  <si>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</si>
  <si>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</si>
  <si>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</si>
  <si>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</si>
  <si>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</si>
  <si>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</si>
  <si>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</si>
  <si>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</si>
  <si>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</si>
  <si>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</si>
  <si>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</si>
  <si>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</si>
  <si>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</si>
  <si>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</si>
  <si>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</si>
  <si>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</si>
  <si>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</si>
  <si>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</si>
  <si>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</si>
  <si>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</si>
  <si>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</si>
  <si>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</si>
  <si>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</si>
  <si>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</si>
  <si>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</si>
  <si>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</si>
  <si>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</si>
  <si>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</si>
  <si>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</si>
  <si>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</si>
  <si>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</si>
  <si>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</si>
  <si>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</si>
  <si>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</si>
  <si>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</si>
  <si>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</si>
  <si>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</si>
  <si>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</si>
  <si>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</si>
  <si>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</si>
  <si>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</si>
  <si>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</si>
  <si>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</si>
  <si>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</si>
  <si>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</si>
  <si>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</si>
  <si>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</si>
  <si>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</si>
  <si>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</si>
  <si>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</si>
  <si>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</si>
  <si>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</si>
  <si>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</si>
  <si>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</si>
  <si>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</si>
  <si>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</si>
  <si>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</si>
  <si>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</si>
  <si>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</si>
  <si>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</si>
  <si>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</si>
  <si>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</si>
  <si>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</si>
  <si>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</si>
  <si>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</si>
  <si>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</si>
  <si>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</si>
  <si>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</si>
  <si>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</si>
  <si>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</si>
  <si>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</si>
  <si>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</si>
  <si>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</si>
  <si>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</si>
  <si>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</si>
  <si>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</si>
  <si>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</si>
  <si>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</si>
  <si>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</si>
  <si>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</si>
  <si>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</si>
  <si>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</si>
  <si>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</si>
  <si>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</si>
  <si>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</si>
  <si>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</si>
  <si>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</si>
  <si>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</si>
  <si>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</si>
  <si>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</si>
  <si>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</si>
  <si>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</si>
  <si>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</si>
  <si>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</si>
  <si>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</si>
  <si>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</si>
  <si>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</si>
  <si>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</si>
  <si>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</si>
  <si>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</si>
  <si>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</si>
  <si>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</si>
  <si>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</si>
  <si>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</si>
  <si>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</si>
  <si>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</si>
  <si>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</si>
  <si>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</si>
  <si>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</si>
  <si>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</si>
  <si>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</si>
  <si>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</si>
  <si>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</si>
  <si>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</si>
  <si>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</si>
  <si>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</si>
  <si>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</si>
  <si>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</si>
  <si>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</si>
  <si>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</si>
  <si>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</si>
  <si>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</si>
  <si>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</si>
  <si>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</si>
  <si>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</si>
  <si>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</si>
  <si>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</si>
  <si>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</si>
  <si>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</si>
  <si>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</si>
  <si>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</si>
  <si>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</si>
  <si>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</si>
  <si>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</si>
  <si>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</si>
  <si>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</si>
  <si>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</si>
  <si>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</si>
  <si>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</si>
  <si>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</si>
  <si>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</si>
  <si>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</si>
  <si>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</si>
  <si>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</si>
  <si>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</si>
  <si>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</si>
  <si>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</si>
  <si>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</si>
  <si>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</si>
  <si>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</si>
  <si>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</si>
  <si>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</si>
  <si>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</si>
  <si>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</si>
  <si>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</si>
  <si>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</si>
  <si>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</si>
  <si>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</si>
  <si>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</si>
  <si>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</si>
  <si>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</si>
  <si>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</si>
  <si>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</si>
  <si>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</si>
  <si>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</si>
  <si>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</si>
  <si>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</si>
  <si>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</si>
  <si>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</si>
  <si>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</si>
  <si>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</si>
  <si>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</si>
  <si>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</si>
  <si>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</si>
  <si>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</si>
  <si>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</si>
  <si>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</si>
  <si>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</si>
  <si>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</si>
  <si>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</si>
  <si>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</si>
  <si>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</si>
  <si>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</si>
  <si>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</si>
  <si>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</si>
  <si>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</si>
  <si>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</si>
  <si>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</si>
  <si>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</si>
  <si>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</si>
  <si>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</si>
  <si>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</si>
  <si>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</si>
  <si>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</si>
  <si>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</si>
  <si>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</si>
  <si>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</si>
  <si>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</si>
  <si>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</si>
  <si>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</si>
  <si>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</si>
  <si>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</si>
  <si>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</si>
  <si>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</si>
  <si>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</si>
  <si>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</si>
  <si>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</si>
  <si>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</si>
  <si>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</si>
  <si>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</si>
  <si>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</si>
  <si>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</si>
  <si>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</si>
  <si>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</si>
  <si>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</si>
  <si>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</si>
  <si>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</si>
  <si>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</si>
  <si>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</si>
  <si>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</si>
  <si>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</si>
  <si>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</si>
  <si>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</si>
  <si>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</si>
  <si>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</si>
  <si>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</si>
  <si>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</si>
  <si>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</si>
  <si>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</si>
  <si>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</si>
  <si>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</si>
  <si>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</si>
  <si>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</si>
  <si>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</si>
  <si>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</si>
  <si>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</si>
  <si>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</si>
  <si>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</si>
  <si>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</si>
  <si>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</si>
  <si>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</si>
  <si>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</si>
  <si>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</si>
  <si>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</si>
  <si>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</si>
  <si>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</si>
  <si>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</si>
  <si>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</si>
  <si>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</si>
  <si>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</si>
  <si>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</si>
  <si>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</si>
  <si>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</si>
  <si>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</si>
  <si>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</si>
  <si>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</si>
  <si>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</si>
  <si>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</si>
  <si>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</si>
  <si>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</si>
  <si>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</si>
  <si>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</si>
  <si>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</si>
  <si>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</si>
  <si>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</si>
  <si>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</si>
  <si>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</si>
  <si>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</si>
  <si>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</si>
  <si>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</si>
  <si>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</si>
  <si>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</si>
  <si>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</si>
  <si>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</si>
  <si>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</si>
  <si>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</si>
  <si>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</si>
  <si>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</si>
  <si>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</si>
  <si>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</si>
  <si>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</si>
  <si>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</si>
  <si>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</si>
  <si>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</si>
  <si>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</si>
  <si>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</si>
  <si>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</si>
  <si>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</si>
  <si>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</si>
  <si>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</si>
  <si>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</si>
  <si>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</si>
  <si>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</si>
  <si>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</si>
  <si>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</si>
  <si>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</si>
  <si>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</si>
  <si>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</si>
  <si>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</si>
  <si>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</si>
  <si>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</si>
  <si>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</si>
  <si>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</si>
  <si>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</si>
  <si>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</si>
  <si>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</si>
  <si>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</si>
  <si>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</si>
  <si>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</si>
  <si>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</si>
  <si>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</si>
  <si>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</si>
  <si>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</si>
  <si>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</si>
  <si>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</si>
  <si>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</si>
  <si>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</si>
  <si>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</si>
  <si>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</si>
  <si>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</si>
  <si>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</si>
  <si>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</si>
  <si>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</si>
  <si>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</si>
  <si>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</si>
  <si>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</si>
  <si>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</si>
  <si>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</si>
  <si>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</si>
  <si>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</si>
  <si>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</si>
  <si>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</si>
  <si>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</si>
  <si>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</si>
  <si>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</si>
  <si>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</si>
  <si>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</si>
  <si>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</si>
  <si>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</si>
  <si>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</si>
  <si>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</si>
  <si>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</si>
  <si>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</si>
  <si>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</si>
  <si>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</si>
  <si>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</si>
  <si>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</si>
  <si>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</si>
  <si>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</si>
  <si>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</si>
  <si>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</si>
  <si>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</si>
  <si>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</si>
  <si>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</si>
  <si>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</si>
  <si>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</si>
  <si>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</si>
  <si>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</si>
  <si>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</si>
  <si>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</si>
  <si>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</si>
  <si>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</si>
  <si>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</si>
  <si>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</si>
  <si>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</si>
  <si>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</si>
  <si>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</si>
  <si>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</si>
  <si>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</si>
  <si>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</si>
  <si>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</si>
  <si>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</si>
  <si>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</si>
  <si>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</si>
  <si>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</si>
  <si>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</si>
  <si>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</si>
  <si>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</si>
  <si>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</si>
  <si>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</si>
  <si>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</si>
  <si>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</si>
  <si>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</si>
  <si>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</si>
  <si>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</si>
  <si>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</si>
  <si>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</si>
  <si>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</si>
  <si>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</si>
  <si>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</si>
  <si>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</si>
  <si>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</si>
  <si>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</si>
  <si>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</si>
  <si>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</si>
  <si>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</si>
  <si>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</si>
  <si>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</si>
  <si>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</si>
  <si>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</si>
  <si>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</si>
  <si>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</si>
  <si>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</si>
  <si>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</si>
  <si>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</si>
  <si>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</si>
  <si>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</si>
  <si>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</si>
  <si>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</si>
  <si>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</si>
  <si>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</si>
  <si>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</si>
  <si>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</si>
  <si>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</si>
  <si>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</si>
  <si>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</si>
  <si>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</si>
  <si>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</si>
  <si>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</si>
  <si>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</si>
  <si>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</si>
  <si>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</si>
  <si>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</si>
  <si>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</si>
  <si>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</si>
  <si>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</si>
  <si>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</si>
  <si>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</si>
  <si>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</si>
  <si>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</si>
  <si>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</si>
  <si>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</si>
  <si>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</si>
  <si>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</si>
  <si>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</si>
  <si>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</si>
  <si>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</si>
  <si>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</si>
  <si>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</si>
  <si>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</si>
  <si>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</si>
  <si>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</si>
  <si>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</si>
  <si>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</si>
  <si>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</si>
  <si>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</si>
  <si>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</si>
  <si>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</si>
  <si>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</si>
  <si>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</si>
  <si>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</si>
  <si>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</si>
  <si>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</si>
  <si>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</si>
  <si>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</si>
  <si>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</si>
  <si>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</si>
  <si>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</si>
  <si>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</si>
  <si>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</si>
  <si>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</si>
  <si>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</si>
  <si>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</si>
  <si>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</si>
  <si>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</si>
  <si>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</si>
  <si>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</si>
  <si>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</si>
  <si>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</si>
  <si>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</si>
  <si>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</si>
  <si>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</si>
  <si>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</si>
  <si>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</si>
  <si>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</si>
  <si>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</si>
  <si>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</si>
  <si>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</si>
  <si>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</si>
  <si>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</si>
  <si>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</si>
  <si>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</si>
  <si>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</si>
  <si>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</si>
  <si>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</si>
  <si>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</si>
  <si>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</si>
  <si>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</si>
  <si>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</si>
  <si>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</si>
  <si>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</si>
  <si>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</si>
  <si>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</si>
  <si>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</si>
  <si>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</si>
  <si>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</si>
  <si>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</si>
  <si>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</si>
  <si>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</si>
  <si>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</si>
  <si>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</si>
  <si>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</si>
  <si>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</si>
  <si>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</si>
  <si>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</si>
  <si>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</si>
  <si>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</si>
  <si>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</si>
  <si>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</si>
  <si>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</si>
  <si>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</si>
  <si>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</si>
  <si>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</si>
  <si>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</si>
  <si>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</si>
  <si>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</si>
  <si>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</si>
  <si>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</si>
  <si>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</si>
  <si>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</si>
  <si>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</si>
  <si>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</si>
  <si>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</si>
  <si>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</si>
  <si>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</si>
  <si>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</si>
  <si>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</si>
  <si>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</si>
  <si>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</si>
  <si>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</si>
  <si>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</si>
  <si>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</si>
  <si>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</si>
  <si>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</si>
  <si>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</si>
  <si>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</si>
  <si>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</si>
  <si>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</si>
  <si>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</si>
  <si>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</si>
  <si>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</si>
  <si>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</si>
  <si>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</si>
  <si>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</si>
  <si>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</si>
  <si>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</si>
  <si>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</si>
  <si>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</si>
  <si>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</si>
  <si>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</si>
  <si>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</si>
  <si>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</si>
  <si>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</si>
  <si>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</si>
  <si>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</si>
  <si>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</si>
  <si>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</si>
  <si>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</si>
  <si>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</si>
  <si>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</si>
  <si>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</si>
  <si>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</si>
  <si>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</si>
  <si>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</si>
  <si>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</si>
  <si>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</si>
  <si>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</si>
  <si>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</si>
  <si>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</si>
  <si>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</si>
  <si>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</si>
  <si>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</si>
  <si>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</si>
  <si>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</si>
  <si>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</si>
  <si>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</si>
  <si>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</si>
  <si>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</si>
  <si>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</si>
  <si>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</si>
  <si>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</si>
  <si>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</si>
  <si>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</si>
  <si>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</si>
  <si>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</si>
  <si>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</si>
  <si>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</si>
  <si>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</si>
  <si>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</si>
  <si>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</si>
  <si>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</si>
  <si>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</si>
  <si>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</si>
  <si>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</si>
  <si>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</si>
  <si>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</si>
  <si>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</si>
  <si>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</si>
  <si>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</si>
  <si>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</si>
  <si>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</si>
  <si>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</si>
  <si>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</si>
  <si>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</si>
  <si>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</si>
  <si>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</si>
  <si>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</si>
  <si>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</si>
  <si>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</si>
  <si>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</si>
  <si>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</si>
  <si>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</si>
  <si>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</si>
  <si>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</si>
  <si>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</si>
  <si>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</si>
  <si>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</si>
  <si>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</si>
  <si>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</si>
  <si>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</si>
  <si>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</si>
  <si>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</si>
  <si>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</si>
  <si>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</si>
  <si>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</si>
  <si>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</si>
  <si>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</si>
  <si>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</si>
  <si>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</si>
  <si>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</si>
  <si>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</si>
  <si>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</si>
  <si>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</si>
  <si>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</si>
  <si>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</si>
  <si>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</si>
  <si>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</si>
  <si>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</si>
  <si>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</si>
  <si>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</si>
  <si>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</si>
  <si>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</si>
  <si>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</si>
  <si>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</si>
  <si>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</si>
  <si>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</si>
  <si>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</si>
  <si>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</si>
  <si>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</si>
  <si>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</si>
  <si>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</si>
  <si>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</si>
  <si>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</si>
  <si>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</si>
  <si>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</si>
  <si>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</si>
  <si>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</si>
  <si>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</si>
  <si>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</si>
  <si>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</si>
  <si>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</si>
  <si>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</si>
  <si>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</si>
  <si>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</si>
  <si>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</si>
  <si>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</si>
  <si>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</si>
  <si>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</si>
  <si>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</si>
  <si>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</si>
  <si>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</si>
  <si>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</si>
  <si>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</si>
  <si>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</si>
  <si>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</si>
  <si>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</si>
  <si>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</si>
  <si>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</si>
  <si>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</si>
  <si>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</si>
  <si>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</si>
  <si>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</si>
  <si>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</si>
  <si>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</si>
  <si>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</si>
  <si>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</si>
  <si>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</si>
  <si>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</si>
  <si>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</si>
  <si>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</si>
  <si>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</si>
  <si>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</si>
  <si>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</si>
  <si>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</si>
  <si>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</si>
  <si>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</si>
  <si>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</si>
  <si>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</si>
  <si>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</si>
  <si>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</si>
  <si>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</si>
  <si>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</si>
  <si>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</si>
  <si>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</si>
  <si>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</si>
  <si>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</si>
  <si>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</si>
  <si>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</si>
  <si>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</si>
  <si>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</si>
  <si>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</si>
  <si>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</si>
  <si>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</si>
  <si>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</si>
  <si>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</si>
  <si>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</si>
  <si>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</si>
  <si>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</si>
  <si>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</si>
  <si>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</si>
  <si>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</si>
  <si>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</si>
  <si>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</si>
  <si>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</si>
  <si>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</si>
  <si>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</si>
  <si>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</si>
  <si>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</si>
  <si>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</si>
  <si>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</si>
  <si>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</si>
  <si>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</si>
  <si>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</si>
  <si>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</si>
  <si>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</si>
  <si>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</si>
  <si>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</si>
  <si>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</si>
  <si>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</si>
  <si>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</si>
  <si>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</si>
  <si>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</si>
  <si>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</si>
  <si>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</si>
  <si>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</si>
  <si>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</si>
  <si>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</si>
  <si>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</si>
  <si>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</si>
  <si>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</si>
  <si>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</si>
  <si>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</si>
  <si>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</si>
  <si>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</si>
  <si>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</si>
  <si>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</si>
  <si>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</si>
  <si>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</si>
  <si>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</si>
  <si>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</si>
  <si>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</si>
  <si>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</si>
  <si>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</si>
  <si>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</si>
  <si>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</si>
  <si>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</si>
  <si>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</si>
  <si>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</si>
  <si>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</si>
  <si>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</si>
  <si>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</si>
  <si>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</si>
  <si>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</si>
  <si>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</si>
  <si>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</si>
  <si>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</si>
  <si>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</si>
  <si>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</si>
  <si>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</si>
  <si>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</si>
  <si>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</si>
  <si>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</si>
  <si>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</si>
  <si>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</si>
  <si>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</si>
  <si>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</si>
  <si>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</si>
  <si>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</si>
  <si>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</si>
  <si>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</si>
  <si>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</si>
  <si>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</si>
  <si>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</si>
  <si>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</si>
  <si>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</si>
  <si>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</si>
  <si>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</si>
  <si>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</si>
  <si>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</si>
  <si>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</si>
  <si>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</si>
  <si>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</si>
  <si>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</si>
  <si>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</si>
  <si>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</si>
  <si>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</si>
  <si>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</si>
  <si>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</si>
  <si>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</si>
  <si>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</si>
  <si>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</si>
  <si>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</si>
  <si>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</si>
  <si>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</si>
  <si>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</si>
  <si>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</si>
  <si>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</si>
  <si>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</si>
  <si>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</si>
  <si>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</si>
  <si>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</si>
  <si>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</si>
  <si>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</si>
  <si>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</si>
  <si>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</si>
  <si>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</si>
  <si>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</si>
  <si>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</si>
  <si>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</si>
  <si>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</si>
  <si>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</si>
  <si>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</si>
  <si>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</si>
  <si>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</si>
  <si>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</si>
  <si>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</si>
  <si>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</si>
  <si>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</si>
  <si>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</si>
  <si>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</si>
  <si>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</si>
  <si>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</si>
  <si>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</si>
  <si>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</si>
  <si>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</si>
  <si>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</si>
  <si>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</si>
  <si>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</si>
  <si>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</si>
  <si>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</si>
  <si>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</si>
  <si>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</si>
  <si>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</si>
  <si>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</si>
  <si>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</si>
  <si>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</si>
  <si>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</si>
  <si>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</si>
  <si>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</si>
  <si>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</si>
  <si>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</si>
  <si>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</si>
  <si>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</si>
  <si>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</si>
  <si>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</si>
  <si>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</si>
  <si>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</si>
  <si>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</si>
  <si>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</si>
  <si>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</si>
  <si>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</si>
  <si>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</si>
  <si>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</si>
  <si>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</si>
  <si>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</si>
  <si>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</si>
  <si>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</si>
  <si>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</si>
  <si>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</si>
  <si>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</si>
  <si>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</si>
  <si>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</si>
  <si>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</si>
  <si>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</si>
  <si>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</si>
  <si>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</si>
  <si>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</si>
  <si>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</si>
  <si>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</si>
  <si>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</si>
  <si>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</si>
  <si>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</si>
  <si>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</si>
  <si>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</si>
  <si>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</si>
  <si>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</si>
  <si>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</si>
  <si>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</si>
  <si>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</si>
  <si>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</si>
  <si>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</si>
  <si>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</si>
  <si>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</si>
  <si>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</si>
  <si>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</si>
  <si>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</si>
  <si>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</si>
  <si>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</si>
  <si>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</si>
  <si>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</si>
  <si>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</si>
  <si>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</si>
  <si>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</si>
  <si>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</si>
  <si>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</si>
  <si>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</si>
  <si>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</si>
  <si>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</si>
  <si>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</si>
  <si>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</si>
  <si>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</si>
  <si>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</si>
  <si>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</si>
  <si>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</si>
  <si>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</si>
  <si>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</si>
  <si>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</si>
  <si>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</si>
  <si>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</si>
  <si>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</si>
  <si>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</si>
  <si>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</si>
  <si>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</si>
  <si>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</si>
  <si>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</si>
  <si>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</si>
  <si>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</si>
  <si>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</si>
  <si>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</si>
  <si>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</si>
  <si>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</si>
  <si>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</si>
  <si>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</si>
  <si>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</si>
  <si>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</si>
  <si>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</si>
  <si>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</si>
  <si>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</si>
  <si>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</si>
  <si>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</si>
  <si>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</si>
  <si>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</si>
  <si>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</si>
  <si>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</si>
  <si>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</si>
  <si>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</si>
  <si>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</si>
  <si>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</si>
  <si>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</si>
  <si>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</si>
  <si>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</si>
  <si>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</si>
  <si>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</si>
  <si>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</si>
  <si>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</si>
  <si>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</si>
  <si>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</si>
  <si>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</si>
  <si>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</si>
  <si>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</si>
  <si>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</si>
  <si>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</si>
  <si>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</si>
  <si>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</si>
  <si>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</si>
  <si>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</si>
  <si>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</si>
  <si>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</si>
  <si>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</si>
  <si>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</si>
  <si>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</si>
  <si>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</si>
  <si>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</si>
  <si>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</si>
  <si>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</si>
  <si>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</si>
  <si>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</si>
  <si>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</si>
  <si>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</si>
  <si>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</si>
  <si>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</si>
  <si>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</si>
  <si>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</si>
  <si>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</si>
  <si>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</si>
  <si>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</si>
  <si>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</si>
  <si>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</si>
  <si>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</si>
  <si>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</si>
  <si>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</si>
  <si>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</si>
  <si>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</si>
  <si>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</si>
  <si>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</si>
  <si>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</si>
  <si>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</si>
  <si>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</si>
  <si>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</si>
  <si>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</si>
  <si>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</si>
  <si>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</si>
  <si>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</si>
  <si>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</si>
  <si>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</si>
  <si>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</si>
  <si>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</si>
  <si>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</si>
  <si>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</si>
  <si>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</si>
  <si>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</si>
  <si>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</si>
  <si>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</si>
  <si>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</si>
  <si>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</si>
  <si>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</si>
  <si>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</si>
  <si>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</si>
  <si>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</si>
  <si>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</si>
  <si>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</si>
  <si>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</si>
  <si>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</si>
  <si>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</si>
  <si>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</si>
  <si>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</si>
  <si>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</si>
  <si>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</si>
  <si>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</si>
  <si>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</si>
  <si>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</si>
  <si>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</si>
  <si>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</si>
  <si>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</si>
  <si>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</si>
  <si>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</si>
  <si>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</si>
  <si>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</si>
  <si>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</si>
  <si>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</si>
  <si>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</si>
  <si>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</si>
  <si>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</si>
  <si>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</si>
  <si>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</si>
  <si>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</si>
  <si>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</si>
  <si>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</si>
  <si>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</si>
  <si>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</si>
  <si>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</si>
  <si>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</si>
  <si>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</si>
  <si>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</si>
  <si>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</si>
  <si>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</si>
  <si>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</si>
  <si>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</si>
  <si>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</si>
  <si>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</si>
  <si>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</si>
  <si>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</si>
  <si>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</si>
  <si>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</si>
  <si>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</si>
  <si>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</si>
  <si>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</si>
  <si>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</si>
  <si>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</si>
  <si>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</si>
  <si>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</si>
  <si>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</si>
  <si>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</si>
  <si>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</si>
  <si>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</si>
  <si>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</si>
  <si>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</si>
  <si>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</si>
  <si>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</si>
  <si>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</si>
  <si>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</si>
  <si>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</si>
  <si>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</si>
  <si>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</si>
  <si>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</si>
  <si>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</si>
  <si>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</si>
  <si>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</si>
  <si>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</si>
  <si>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</si>
  <si>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</si>
  <si>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</si>
  <si>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</si>
  <si>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</si>
  <si>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</si>
  <si>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</si>
  <si>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</si>
  <si>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</si>
  <si>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</si>
  <si>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</si>
  <si>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</si>
  <si>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</si>
  <si>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</si>
  <si>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</si>
  <si>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</si>
  <si>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</si>
  <si>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</si>
  <si>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</si>
  <si>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</si>
  <si>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</si>
  <si>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</si>
  <si>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</si>
  <si>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</si>
  <si>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</si>
  <si>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</si>
  <si>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</si>
  <si>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</si>
  <si>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</si>
  <si>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</si>
  <si>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</si>
  <si>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</si>
  <si>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</si>
  <si>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</si>
  <si>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</si>
  <si>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</si>
  <si>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</si>
  <si>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</si>
  <si>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</si>
  <si>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</si>
  <si>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</si>
  <si>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</si>
  <si>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</si>
  <si>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</si>
  <si>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</si>
  <si>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</si>
  <si>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</si>
  <si>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</si>
  <si>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</si>
  <si>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</si>
  <si>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</si>
  <si>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</si>
  <si>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</si>
  <si>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</si>
  <si>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</si>
  <si>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</si>
  <si>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</si>
  <si>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</si>
  <si>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</si>
  <si>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</si>
  <si>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</si>
  <si>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</si>
  <si>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</si>
  <si>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</si>
  <si>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</si>
  <si>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</si>
  <si>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</si>
  <si>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</si>
  <si>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</si>
  <si>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</si>
  <si>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</si>
  <si>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</si>
  <si>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</si>
  <si>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</si>
  <si>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</si>
  <si>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</si>
  <si>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</si>
  <si>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</si>
  <si>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</si>
  <si>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</si>
  <si>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</si>
  <si>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</si>
  <si>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</si>
  <si>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</si>
  <si>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</si>
  <si>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</si>
  <si>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</si>
  <si>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</si>
  <si>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</si>
  <si>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</si>
  <si>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</si>
  <si>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</si>
  <si>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</si>
  <si>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</si>
  <si>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</si>
  <si>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</si>
  <si>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</si>
  <si>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</si>
  <si>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</si>
  <si>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</si>
  <si>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</si>
  <si>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</si>
  <si>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</si>
  <si>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</si>
  <si>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</si>
  <si>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</si>
  <si>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</si>
  <si>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</si>
  <si>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</si>
  <si>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</si>
  <si>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</si>
  <si>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</si>
  <si>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</si>
  <si>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</si>
  <si>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</si>
  <si>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</si>
  <si>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</si>
  <si>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</si>
  <si>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</si>
  <si>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</si>
  <si>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</si>
  <si>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</si>
  <si>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</si>
  <si>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</si>
  <si>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</si>
  <si>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</si>
  <si>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</si>
  <si>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</si>
  <si>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</si>
  <si>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</si>
  <si>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</si>
  <si>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</si>
  <si>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</si>
  <si>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</si>
  <si>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</si>
  <si>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</si>
  <si>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</si>
  <si>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</si>
  <si>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</si>
  <si>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</si>
  <si>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</si>
  <si>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</si>
  <si>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</si>
  <si>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</si>
  <si>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</si>
  <si>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</si>
  <si>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</si>
  <si>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</si>
  <si>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</si>
  <si>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</si>
  <si>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</si>
  <si>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</si>
  <si>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</si>
  <si>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</si>
  <si>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</si>
  <si>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</si>
  <si>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</si>
  <si>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</si>
  <si>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</si>
  <si>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</si>
  <si>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</si>
  <si>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</si>
  <si>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</si>
  <si>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</si>
  <si>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</si>
  <si>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</si>
  <si>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</si>
  <si>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</si>
  <si>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</si>
  <si>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</si>
  <si>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</si>
  <si>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</si>
  <si>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</si>
  <si>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</si>
  <si>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</si>
  <si>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</si>
  <si>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</si>
  <si>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</si>
  <si>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</si>
  <si>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</si>
  <si>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</si>
  <si>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</si>
  <si>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</si>
  <si>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</si>
  <si>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</si>
  <si>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</si>
  <si>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</si>
  <si>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</si>
  <si>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</si>
  <si>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</si>
  <si>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</si>
  <si>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</si>
  <si>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</si>
  <si>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</si>
  <si>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</si>
  <si>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</si>
  <si>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</si>
  <si>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</si>
  <si>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</si>
  <si>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</si>
  <si>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</si>
  <si>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</si>
  <si>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</si>
  <si>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</si>
  <si>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</si>
  <si>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</si>
  <si>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</si>
  <si>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</si>
  <si>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</si>
  <si>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</si>
  <si>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</si>
  <si>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</si>
  <si>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</si>
  <si>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</si>
  <si>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</si>
  <si>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</si>
  <si>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</si>
  <si>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</si>
  <si>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</si>
  <si>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</si>
  <si>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</si>
  <si>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</si>
  <si>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</si>
  <si>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</si>
  <si>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</si>
  <si>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</si>
  <si>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</si>
  <si>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</si>
  <si>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</si>
  <si>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</si>
  <si>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</si>
  <si>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</si>
  <si>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</si>
  <si>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</si>
  <si>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</si>
  <si>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</si>
  <si>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</si>
  <si>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</si>
  <si>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</si>
  <si>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</si>
  <si>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</si>
  <si>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</si>
  <si>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</si>
  <si>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</si>
  <si>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</si>
  <si>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</si>
  <si>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</si>
  <si>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</si>
  <si>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</si>
  <si>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</si>
  <si>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</si>
  <si>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</si>
  <si>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</si>
  <si>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</si>
  <si>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</si>
  <si>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</si>
  <si>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</si>
  <si>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</si>
  <si>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</si>
  <si>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</si>
  <si>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</si>
  <si>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</si>
  <si>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</si>
  <si>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</si>
  <si>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</si>
  <si>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</si>
  <si>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</si>
  <si>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</si>
  <si>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</si>
  <si>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</si>
  <si>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</si>
  <si>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</si>
  <si>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</si>
  <si>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</si>
  <si>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</si>
  <si>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</si>
  <si>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</si>
  <si>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</si>
  <si>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</si>
  <si>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</si>
  <si>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</si>
  <si>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</si>
  <si>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</si>
  <si>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</si>
  <si>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</si>
  <si>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</si>
  <si>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</si>
  <si>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</si>
  <si>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</si>
  <si>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</si>
  <si>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</si>
  <si>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</si>
  <si>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</si>
  <si>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</si>
  <si>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</si>
  <si>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</si>
  <si>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</si>
  <si>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</si>
  <si>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</si>
  <si>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</si>
  <si>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</si>
  <si>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</si>
  <si>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</si>
  <si>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</si>
  <si>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</si>
  <si>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</si>
  <si>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</si>
  <si>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</si>
  <si>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</si>
  <si>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</si>
  <si>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</si>
  <si>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</si>
  <si>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</si>
  <si>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</si>
  <si>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</si>
  <si>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</si>
  <si>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</si>
  <si>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</si>
  <si>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</si>
  <si>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</si>
  <si>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</si>
  <si>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</si>
  <si>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</si>
  <si>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</si>
  <si>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</si>
  <si>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</si>
  <si>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</si>
  <si>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</si>
  <si>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</si>
  <si>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</si>
  <si>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</si>
  <si>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</si>
  <si>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</si>
  <si>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</si>
  <si>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</si>
  <si>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</si>
  <si>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</si>
  <si>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</si>
  <si>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</si>
  <si>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</si>
  <si>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</si>
  <si>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</si>
  <si>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</si>
  <si>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</si>
  <si>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</si>
  <si>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</si>
  <si>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</si>
  <si>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</si>
  <si>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</si>
  <si>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</si>
  <si>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</si>
  <si>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</si>
  <si>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</si>
  <si>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</si>
  <si>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</si>
  <si>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</si>
  <si>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</si>
  <si>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</si>
  <si>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</si>
  <si>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</si>
  <si>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</si>
  <si>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</si>
  <si>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</si>
  <si>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</si>
  <si>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</si>
  <si>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</si>
  <si>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</si>
  <si>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</si>
  <si>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</si>
  <si>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</si>
  <si>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</si>
  <si>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</si>
  <si>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</si>
  <si>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</si>
  <si>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</si>
  <si>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</si>
  <si>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</si>
  <si>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</si>
  <si>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</si>
  <si>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</si>
  <si>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</si>
  <si>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</si>
  <si>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</si>
  <si>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</si>
  <si>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</si>
  <si>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</si>
  <si>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</si>
  <si>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</si>
  <si>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</si>
  <si>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</si>
  <si>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</si>
  <si>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</si>
  <si>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</si>
  <si>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</si>
  <si>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</si>
  <si>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</si>
  <si>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</si>
  <si>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</si>
  <si>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</si>
  <si>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</si>
  <si>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</si>
  <si>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</si>
  <si>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</si>
  <si>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</si>
  <si>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</si>
  <si>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</si>
  <si>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</si>
  <si>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</si>
  <si>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</si>
  <si>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</si>
  <si>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</si>
  <si>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</si>
  <si>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</si>
  <si>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</si>
  <si>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</si>
  <si>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</si>
  <si>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</si>
  <si>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</si>
  <si>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</si>
  <si>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</si>
  <si>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</si>
  <si>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</si>
  <si>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</si>
  <si>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</si>
  <si>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</si>
  <si>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</si>
  <si>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</si>
  <si>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</si>
  <si>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</si>
  <si>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</si>
  <si>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</si>
  <si>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</si>
  <si>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</si>
  <si>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</si>
  <si>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</si>
  <si>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</si>
  <si>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</si>
  <si>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</si>
  <si>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</si>
  <si>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</si>
  <si>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</si>
  <si>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</si>
  <si>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</si>
  <si>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</si>
  <si>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</si>
  <si>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</si>
  <si>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</si>
  <si>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</si>
  <si>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</si>
  <si>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</si>
  <si>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</si>
  <si>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</si>
  <si>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</si>
  <si>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</si>
  <si>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</si>
  <si>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</si>
  <si>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</si>
  <si>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</si>
  <si>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</si>
  <si>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</si>
  <si>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</si>
  <si>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</si>
  <si>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</si>
  <si>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</si>
  <si>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</si>
  <si>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</si>
  <si>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</si>
  <si>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</si>
  <si>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</si>
  <si>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</si>
  <si>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</si>
  <si>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</si>
  <si>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</si>
  <si>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</si>
  <si>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</si>
  <si>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</si>
  <si>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</si>
  <si>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</si>
  <si>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</si>
  <si>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</si>
  <si>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</si>
  <si>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</si>
  <si>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</si>
  <si>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</si>
  <si>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</si>
  <si>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</si>
  <si>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</si>
  <si>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</si>
  <si>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</si>
  <si>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</si>
  <si>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</si>
  <si>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</si>
  <si>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</si>
  <si>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</si>
  <si>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</si>
  <si>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</si>
  <si>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</si>
  <si>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</si>
  <si>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</si>
  <si>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</si>
  <si>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</si>
  <si>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</si>
  <si>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</si>
  <si>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</si>
  <si>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</si>
  <si>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</si>
  <si>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</si>
  <si>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</si>
  <si>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</si>
  <si>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</si>
  <si>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</si>
  <si>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</si>
  <si>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</si>
  <si>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</si>
  <si>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</si>
  <si>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</si>
  <si>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</si>
  <si>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</si>
  <si>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</si>
  <si>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</si>
  <si>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</si>
  <si>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</si>
  <si>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</si>
  <si>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</si>
  <si>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</si>
  <si>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</si>
  <si>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</si>
  <si>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</si>
  <si>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</si>
  <si>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</si>
  <si>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</si>
  <si>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</si>
  <si>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</si>
  <si>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</si>
  <si>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</si>
  <si>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</si>
  <si>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</si>
  <si>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</si>
  <si>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</si>
  <si>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</si>
  <si>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</si>
  <si>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</si>
  <si>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</si>
  <si>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</si>
  <si>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</si>
  <si>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</si>
  <si>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</si>
  <si>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</si>
  <si>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</si>
  <si>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</si>
  <si>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</si>
  <si>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</si>
  <si>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</si>
  <si>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</si>
  <si>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</si>
  <si>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</si>
  <si>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</si>
  <si>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</si>
  <si>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</si>
  <si>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</si>
  <si>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</si>
  <si>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</si>
  <si>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</si>
  <si>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</si>
  <si>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</si>
  <si>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</si>
  <si>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</si>
  <si>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</si>
  <si>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</si>
  <si>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</si>
  <si>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</si>
  <si>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</si>
  <si>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</si>
  <si>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</si>
  <si>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</si>
  <si>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</si>
  <si>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</si>
  <si>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</si>
  <si>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</si>
  <si>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</si>
  <si>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</si>
  <si>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</si>
  <si>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</si>
  <si>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</si>
  <si>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</si>
  <si>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</si>
  <si>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</si>
  <si>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</si>
  <si>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</si>
  <si>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</si>
  <si>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</si>
  <si>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</si>
  <si>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</si>
  <si>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</si>
  <si>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</si>
  <si>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</si>
  <si>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</si>
  <si>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</si>
  <si>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</si>
  <si>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</si>
  <si>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</si>
  <si>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</si>
  <si>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</si>
  <si>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</si>
  <si>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</si>
  <si>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</si>
  <si>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</si>
  <si>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</si>
  <si>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</si>
  <si>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</si>
  <si>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</si>
  <si>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</si>
  <si>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</si>
  <si>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</si>
  <si>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</si>
  <si>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</si>
  <si>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</si>
  <si>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</si>
  <si>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</si>
  <si>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</si>
  <si>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</si>
  <si>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</si>
  <si>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</si>
  <si>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</si>
  <si>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</si>
  <si>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</si>
  <si>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</si>
  <si>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</si>
  <si>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</si>
  <si>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</si>
  <si>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</si>
  <si>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</si>
  <si>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</si>
  <si>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</si>
  <si>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</si>
  <si>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</si>
  <si>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</si>
  <si>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</si>
  <si>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</si>
  <si>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</si>
  <si>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</si>
  <si>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</si>
  <si>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</si>
  <si>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</si>
  <si>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</si>
  <si>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</si>
  <si>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</si>
  <si>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</si>
  <si>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</si>
  <si>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</si>
  <si>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</si>
  <si>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</si>
  <si>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</si>
  <si>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</si>
  <si>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</si>
  <si>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</si>
  <si>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</si>
  <si>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</si>
  <si>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</si>
  <si>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</si>
  <si>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</si>
  <si>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</si>
  <si>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</si>
  <si>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</si>
  <si>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</si>
  <si>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</si>
  <si>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</si>
  <si>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</si>
  <si>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</si>
  <si>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</si>
  <si>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</si>
  <si>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</si>
  <si>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</si>
  <si>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</si>
  <si>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</si>
  <si>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</si>
  <si>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</si>
  <si>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</si>
  <si>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</si>
  <si>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</si>
  <si>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</si>
  <si>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</si>
  <si>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</si>
  <si>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</si>
  <si>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</si>
  <si>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</si>
  <si>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</si>
  <si>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</si>
  <si>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</si>
  <si>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</si>
  <si>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</si>
  <si>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</si>
  <si>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</si>
  <si>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</si>
  <si>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</si>
  <si>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</si>
  <si>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</si>
  <si>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</si>
  <si>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</si>
  <si>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</si>
  <si>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</si>
  <si>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</si>
  <si>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</si>
  <si>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</si>
  <si>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</si>
  <si>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</si>
  <si>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</si>
  <si>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</si>
  <si>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</si>
  <si>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</si>
  <si>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</si>
  <si>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</si>
  <si>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</si>
  <si>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</si>
  <si>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</si>
  <si>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</si>
  <si>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</si>
  <si>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</si>
  <si>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</si>
  <si>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</si>
  <si>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</si>
  <si>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</si>
  <si>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</si>
  <si>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</si>
  <si>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</si>
  <si>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</si>
  <si>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</si>
  <si>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</si>
  <si>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</si>
  <si>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</si>
  <si>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</si>
  <si>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</si>
  <si>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</si>
  <si>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</si>
  <si>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</si>
  <si>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</si>
  <si>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</si>
  <si>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</si>
  <si>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</si>
  <si>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</si>
  <si>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</si>
  <si>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</si>
  <si>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</si>
  <si>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</si>
  <si>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</si>
  <si>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</si>
  <si>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</si>
  <si>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</si>
  <si>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</si>
  <si>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</si>
  <si>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</si>
  <si>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</si>
  <si>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</si>
  <si>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</si>
  <si>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</si>
  <si>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</si>
  <si>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</si>
  <si>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</si>
  <si>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</si>
  <si>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</si>
  <si>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</si>
  <si>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</si>
  <si>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</si>
  <si>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</si>
  <si>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</si>
  <si>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</si>
  <si>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</si>
  <si>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</si>
  <si>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</si>
  <si>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</si>
  <si>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</si>
  <si>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</si>
  <si>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</si>
  <si>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</si>
  <si>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</si>
  <si>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</si>
  <si>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</si>
  <si>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</si>
  <si>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</si>
  <si>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</si>
  <si>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</si>
  <si>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</si>
  <si>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</si>
  <si>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</si>
  <si>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</si>
  <si>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</si>
  <si>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</si>
  <si>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</si>
  <si>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</si>
  <si>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</si>
  <si>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</si>
  <si>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</si>
  <si>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</si>
  <si>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</si>
  <si>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</si>
  <si>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</si>
  <si>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</si>
  <si>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</si>
  <si>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</si>
  <si>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</si>
  <si>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</si>
  <si>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</si>
  <si>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</si>
  <si>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</si>
  <si>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</si>
  <si>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</si>
  <si>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</si>
  <si>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</si>
  <si>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</si>
  <si>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</si>
  <si>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</si>
  <si>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</si>
  <si>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</si>
  <si>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</si>
  <si>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</si>
  <si>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</si>
  <si>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</si>
  <si>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</si>
  <si>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</si>
  <si>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</si>
  <si>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</si>
  <si>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</si>
  <si>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</si>
  <si>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</si>
  <si>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</si>
  <si>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</si>
  <si>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</si>
  <si>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</si>
  <si>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</si>
  <si>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</si>
  <si>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</si>
  <si>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</si>
  <si>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</si>
  <si>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</si>
  <si>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</si>
  <si>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</si>
  <si>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</si>
  <si>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</si>
  <si>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</si>
  <si>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</si>
  <si>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</si>
  <si>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</si>
  <si>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</si>
  <si>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</si>
  <si>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</si>
  <si>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</si>
  <si>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</si>
  <si>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</si>
  <si>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</si>
  <si>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</si>
  <si>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</si>
  <si>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</si>
  <si>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</si>
  <si>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</si>
  <si>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</si>
  <si>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</si>
  <si>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</si>
  <si>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</si>
  <si>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</si>
  <si>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</si>
  <si>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</si>
  <si>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</si>
  <si>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</si>
  <si>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</si>
  <si>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</si>
  <si>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</si>
  <si>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</si>
  <si>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</si>
  <si>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</si>
  <si>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</si>
  <si>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</si>
  <si>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</si>
  <si>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</si>
  <si>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</si>
  <si>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</si>
  <si>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</si>
  <si>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</si>
  <si>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</si>
  <si>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</si>
  <si>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</si>
  <si>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</si>
  <si>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</si>
  <si>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</si>
  <si>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</si>
  <si>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</si>
  <si>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</si>
  <si>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</si>
  <si>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</si>
  <si>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</si>
  <si>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</si>
  <si>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</si>
  <si>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</si>
  <si>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</si>
  <si>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</si>
  <si>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</si>
  <si>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</si>
  <si>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</si>
  <si>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</si>
  <si>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</si>
  <si>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</si>
  <si>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</si>
  <si>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</si>
  <si>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</si>
  <si>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</si>
  <si>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</si>
  <si>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</si>
  <si>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</si>
  <si>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</si>
  <si>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</si>
  <si>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</si>
  <si>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</si>
  <si>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</si>
  <si>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</si>
  <si>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</si>
  <si>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</si>
  <si>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</si>
  <si>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</si>
  <si>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</si>
  <si>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</si>
  <si>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</si>
  <si>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</si>
  <si>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</si>
  <si>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</si>
  <si>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</si>
  <si>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</si>
  <si>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</si>
  <si>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</si>
  <si>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</si>
  <si>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</si>
  <si>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</si>
  <si>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</si>
  <si>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</si>
  <si>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</si>
  <si>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</si>
  <si>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</si>
  <si>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</si>
  <si>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</si>
  <si>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</si>
  <si>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</si>
  <si>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</si>
  <si>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</si>
  <si>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</si>
  <si>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</si>
  <si>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</si>
  <si>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</si>
  <si>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</si>
  <si>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</si>
  <si>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</si>
  <si>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</si>
  <si>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</si>
  <si>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</si>
  <si>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</si>
  <si>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</si>
  <si>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</si>
  <si>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</si>
  <si>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</si>
  <si>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</si>
  <si>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</si>
  <si>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</si>
  <si>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</si>
  <si>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</si>
  <si>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</si>
  <si>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</si>
  <si>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</si>
  <si>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</si>
  <si>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</si>
  <si>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</si>
  <si>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</si>
  <si>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</si>
  <si>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</si>
  <si>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</si>
  <si>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</si>
  <si>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</si>
  <si>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</si>
  <si>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</si>
  <si>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</si>
  <si>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</si>
  <si>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</si>
  <si>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</si>
  <si>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</si>
  <si>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</si>
  <si>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</si>
  <si>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</si>
  <si>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</si>
  <si>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</si>
  <si>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</si>
  <si>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</si>
  <si>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</si>
  <si>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</si>
  <si>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</si>
  <si>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</si>
  <si>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</si>
  <si>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</si>
  <si>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</si>
  <si>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</si>
  <si>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</si>
  <si>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</si>
  <si>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</si>
  <si>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</si>
  <si>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</si>
  <si>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</si>
  <si>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</si>
  <si>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</si>
  <si>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</si>
  <si>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</si>
  <si>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</si>
  <si>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</si>
  <si>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</si>
  <si>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</si>
  <si>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</si>
  <si>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</si>
  <si>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</si>
  <si>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</si>
  <si>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</si>
  <si>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</si>
  <si>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</si>
  <si>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</si>
  <si>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</si>
  <si>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</si>
  <si>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</si>
  <si>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</si>
  <si>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</si>
  <si>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</si>
  <si>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</si>
  <si>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</si>
  <si>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</si>
  <si>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</si>
  <si>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</si>
  <si>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</si>
  <si>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</si>
  <si>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</si>
  <si>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</si>
  <si>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</si>
  <si>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</si>
  <si>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</si>
  <si>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</si>
  <si>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</si>
  <si>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</si>
  <si>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</si>
  <si>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</si>
  <si>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</si>
  <si>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</si>
  <si>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</si>
  <si>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</si>
  <si>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</si>
  <si>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</si>
  <si>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</si>
  <si>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</si>
  <si>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</si>
  <si>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</si>
  <si>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</si>
  <si>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</si>
  <si>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</si>
  <si>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</si>
  <si>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</si>
  <si>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</si>
  <si>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</si>
  <si>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</si>
  <si>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</si>
  <si>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</si>
  <si>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</si>
  <si>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</si>
  <si>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</si>
  <si>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</si>
  <si>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</si>
  <si>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</si>
  <si>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</si>
  <si>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</si>
  <si>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</si>
  <si>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</si>
  <si>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</si>
  <si>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</si>
  <si>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</si>
  <si>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</si>
  <si>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</si>
  <si>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</si>
  <si>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</si>
  <si>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</si>
  <si>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</si>
  <si>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</si>
  <si>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</si>
  <si>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</si>
  <si>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</si>
  <si>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</si>
  <si>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</si>
  <si>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</si>
  <si>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</si>
  <si>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</si>
  <si>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</si>
  <si>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</si>
  <si>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</si>
  <si>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</si>
  <si>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</si>
  <si>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</si>
  <si>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</si>
  <si>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</si>
  <si>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</si>
  <si>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</si>
  <si>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</si>
  <si>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</si>
  <si>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</si>
  <si>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</si>
  <si>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</si>
  <si>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</si>
  <si>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</si>
  <si>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</si>
  <si>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</si>
  <si>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</si>
  <si>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</si>
  <si>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</si>
  <si>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</si>
  <si>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</si>
  <si>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</si>
  <si>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</si>
  <si>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</si>
  <si>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</si>
  <si>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</si>
  <si>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</si>
  <si>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</si>
  <si>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</si>
  <si>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</si>
  <si>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</si>
  <si>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</si>
  <si>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</si>
  <si>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</si>
  <si>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</si>
  <si>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</si>
  <si>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</si>
  <si>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</si>
  <si>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</si>
  <si>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</si>
  <si>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</si>
  <si>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</si>
  <si>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</si>
  <si>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</si>
  <si>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</si>
  <si>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</si>
  <si>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</si>
  <si>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</si>
  <si>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</si>
  <si>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</si>
  <si>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</si>
  <si>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</si>
  <si>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</si>
  <si>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</si>
  <si>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</si>
  <si>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</si>
  <si>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</si>
  <si>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</si>
  <si>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</si>
  <si>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</si>
  <si>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</si>
  <si>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</si>
  <si>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</si>
  <si>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</si>
  <si>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</si>
  <si>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</si>
  <si>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</si>
  <si>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</si>
  <si>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</si>
  <si>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</si>
  <si>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</si>
  <si>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</si>
  <si>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</si>
  <si>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</si>
  <si>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</si>
  <si>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</si>
  <si>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</si>
  <si>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</si>
  <si>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</si>
  <si>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</si>
  <si>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</si>
  <si>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</si>
  <si>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</si>
  <si>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</si>
  <si>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</si>
  <si>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</si>
  <si>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</si>
  <si>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</si>
  <si>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</si>
  <si>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</si>
  <si>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</si>
  <si>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</si>
  <si>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</si>
  <si>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</si>
  <si>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</si>
  <si>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</si>
  <si>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</si>
  <si>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</si>
  <si>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</si>
  <si>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</si>
  <si>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</si>
  <si>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</si>
  <si>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</si>
  <si>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</si>
  <si>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</si>
  <si>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</si>
  <si>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</si>
  <si>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</si>
  <si>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</si>
  <si>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</si>
  <si>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</si>
  <si>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</si>
  <si>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</si>
  <si>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</si>
  <si>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</si>
  <si>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</si>
  <si>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</si>
  <si>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</si>
  <si>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</si>
  <si>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</si>
  <si>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</si>
  <si>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</si>
  <si>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</si>
  <si>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</si>
  <si>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</si>
  <si>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</si>
  <si>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</si>
  <si>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</si>
  <si>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</si>
  <si>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</si>
  <si>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</si>
  <si>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</si>
  <si>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</si>
  <si>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</si>
  <si>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</si>
  <si>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</si>
  <si>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</si>
  <si>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</si>
  <si>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</si>
  <si>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</si>
  <si>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</si>
  <si>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</si>
  <si>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</si>
  <si>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</si>
  <si>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</si>
  <si>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</si>
  <si>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</si>
  <si>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</si>
  <si>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</si>
  <si>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</si>
  <si>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</si>
  <si>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</si>
  <si>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</si>
  <si>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</si>
  <si>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</si>
  <si>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</si>
  <si>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</si>
  <si>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</si>
  <si>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</si>
  <si>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</si>
  <si>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</si>
  <si>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</si>
  <si>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</si>
  <si>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</si>
  <si>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</si>
  <si>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</si>
  <si>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</si>
  <si>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</si>
  <si>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</si>
  <si>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</si>
  <si>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</si>
  <si>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</si>
  <si>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</si>
  <si>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</si>
  <si>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</si>
  <si>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</si>
  <si>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</si>
  <si>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</si>
  <si>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</si>
  <si>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</si>
  <si>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</si>
  <si>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</si>
  <si>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</si>
  <si>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</si>
  <si>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</si>
  <si>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</si>
  <si>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</si>
  <si>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</si>
  <si>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</si>
  <si>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</si>
  <si>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</si>
  <si>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</si>
  <si>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</si>
  <si>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</si>
  <si>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</si>
  <si>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</si>
  <si>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</si>
  <si>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</si>
  <si>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</si>
  <si>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</si>
  <si>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</si>
  <si>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</si>
  <si>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</si>
  <si>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</si>
  <si>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</si>
  <si>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</si>
  <si>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</si>
  <si>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</si>
  <si>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</si>
  <si>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</si>
  <si>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</si>
  <si>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</si>
  <si>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</si>
  <si>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</si>
  <si>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</si>
  <si>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</si>
  <si>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</si>
  <si>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</si>
  <si>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</si>
  <si>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</si>
  <si>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</si>
  <si>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</si>
  <si>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</si>
  <si>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</si>
  <si>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</si>
  <si>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</si>
  <si>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</si>
  <si>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</si>
  <si>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</si>
  <si>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</si>
  <si>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</si>
  <si>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</si>
  <si>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</si>
  <si>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</si>
  <si>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</si>
  <si>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</si>
  <si>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</si>
  <si>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</si>
  <si>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</si>
  <si>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</si>
  <si>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</si>
  <si>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</si>
  <si>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</si>
  <si>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</si>
  <si>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</si>
  <si>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</si>
  <si>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</si>
  <si>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</si>
  <si>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</si>
  <si>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</si>
  <si>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</si>
  <si>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</si>
  <si>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</si>
  <si>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</si>
  <si>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</si>
  <si>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</si>
  <si>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</si>
  <si>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</si>
  <si>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</si>
  <si>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</si>
  <si>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</si>
  <si>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</si>
  <si>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</si>
  <si>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</si>
  <si>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</si>
  <si>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</si>
  <si>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</si>
  <si>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</si>
  <si>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</si>
  <si>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</si>
  <si>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</si>
  <si>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</si>
  <si>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</si>
  <si>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</si>
  <si>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</si>
  <si>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</si>
  <si>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</si>
  <si>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</si>
  <si>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</si>
  <si>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</si>
  <si>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</si>
  <si>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</si>
  <si>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</si>
  <si>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</si>
  <si>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</si>
  <si>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</si>
  <si>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</si>
  <si>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</si>
  <si>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</si>
  <si>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</si>
  <si>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</si>
  <si>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</si>
  <si>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</si>
  <si>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</si>
  <si>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</si>
  <si>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</si>
  <si>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</si>
  <si>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</si>
  <si>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</si>
  <si>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</si>
  <si>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</si>
  <si>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</si>
  <si>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</si>
  <si>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</si>
  <si>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</si>
  <si>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</si>
  <si>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</si>
  <si>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</si>
  <si>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</si>
  <si>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</si>
  <si>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</si>
  <si>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</si>
  <si>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</si>
  <si>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</si>
  <si>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</si>
  <si>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</si>
  <si>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</si>
  <si>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</si>
  <si>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</si>
  <si>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</si>
  <si>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</si>
  <si>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</si>
  <si>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</si>
  <si>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</si>
  <si>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</si>
  <si>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</si>
  <si>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</si>
  <si>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</si>
  <si>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</si>
  <si>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</si>
  <si>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</si>
  <si>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</si>
  <si>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</si>
  <si>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</si>
  <si>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</si>
  <si>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</si>
  <si>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</si>
  <si>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</si>
  <si>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</si>
  <si>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</si>
  <si>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</si>
  <si>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</si>
  <si>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</si>
  <si>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</si>
  <si>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</si>
  <si>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</si>
  <si>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</si>
  <si>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</si>
  <si>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</si>
  <si>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</si>
  <si>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</si>
  <si>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</si>
  <si>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</si>
  <si>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</si>
  <si>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</si>
  <si>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</si>
  <si>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</si>
  <si>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</si>
  <si>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</si>
  <si>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</si>
  <si>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</si>
  <si>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</si>
  <si>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</si>
  <si>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</si>
  <si>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</si>
  <si>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</si>
  <si>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</si>
  <si>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</si>
  <si>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</si>
  <si>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</si>
  <si>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</si>
  <si>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</si>
  <si>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</si>
  <si>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</si>
  <si>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</si>
  <si>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</si>
  <si>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</si>
  <si>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</si>
  <si>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</si>
  <si>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</si>
  <si>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</si>
  <si>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</si>
  <si>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</si>
  <si>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</si>
  <si>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</si>
  <si>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</si>
  <si>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</si>
  <si>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</si>
  <si>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</si>
  <si>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</si>
  <si>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</si>
  <si>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</si>
  <si>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</si>
  <si>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</si>
  <si>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</si>
  <si>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</si>
  <si>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</si>
  <si>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</si>
  <si>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</si>
  <si>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</si>
  <si>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</si>
  <si>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</si>
  <si>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</si>
  <si>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</si>
  <si>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</si>
  <si>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</si>
  <si>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</si>
  <si>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</si>
  <si>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</si>
  <si>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</si>
  <si>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</si>
  <si>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</si>
  <si>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</si>
  <si>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</si>
  <si>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</si>
  <si>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</si>
  <si>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</si>
  <si>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</si>
  <si>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</si>
  <si>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</si>
  <si>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</si>
  <si>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</si>
  <si>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</si>
  <si>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</si>
  <si>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</si>
  <si>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</si>
  <si>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</si>
  <si>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</si>
  <si>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</si>
  <si>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</si>
  <si>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</si>
  <si>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</si>
  <si>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</si>
  <si>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</si>
  <si>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</si>
  <si>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</si>
  <si>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</si>
  <si>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</si>
  <si>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</si>
  <si>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</si>
  <si>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</si>
  <si>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</si>
  <si>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</si>
  <si>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</si>
  <si>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</si>
  <si>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</si>
  <si>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</si>
  <si>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</si>
  <si>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</si>
  <si>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</si>
  <si>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</si>
  <si>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</si>
  <si>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</si>
  <si>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</si>
  <si>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</si>
  <si>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</si>
  <si>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</si>
  <si>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</si>
  <si>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</si>
  <si>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</si>
  <si>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</si>
  <si>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</si>
  <si>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</si>
  <si>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</si>
  <si>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</si>
  <si>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</si>
  <si>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</si>
  <si>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</si>
  <si>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</si>
  <si>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</si>
  <si>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</si>
  <si>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</si>
  <si>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</si>
  <si>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</si>
  <si>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</si>
  <si>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</si>
  <si>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</si>
  <si>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</si>
  <si>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</si>
  <si>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</si>
  <si>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</si>
  <si>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</si>
  <si>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</si>
  <si>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</si>
  <si>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</si>
  <si>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</si>
  <si>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</si>
  <si>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</si>
  <si>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</si>
  <si>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</si>
  <si>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</si>
  <si>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</si>
  <si>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</si>
  <si>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</si>
  <si>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</si>
  <si>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</si>
  <si>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</si>
  <si>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</si>
  <si>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</si>
  <si>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</si>
  <si>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</si>
  <si>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</si>
  <si>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</si>
  <si>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</si>
  <si>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</si>
  <si>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</si>
  <si>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</si>
  <si>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</si>
  <si>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</si>
  <si>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</si>
  <si>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</si>
  <si>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</si>
  <si>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</si>
  <si>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</si>
  <si>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</si>
  <si>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</si>
  <si>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</si>
  <si>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</si>
  <si>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</si>
  <si>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</si>
  <si>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</si>
  <si>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</si>
  <si>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</si>
  <si>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</si>
  <si>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</si>
  <si>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</si>
  <si>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</si>
  <si>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</si>
  <si>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</si>
  <si>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</si>
  <si>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</si>
  <si>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</si>
  <si>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</si>
  <si>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</si>
  <si>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</si>
  <si>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</si>
  <si>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</si>
  <si>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</si>
  <si>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</si>
  <si>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</si>
  <si>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</si>
  <si>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</si>
  <si>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</si>
  <si>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</si>
  <si>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</si>
  <si>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</si>
  <si>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</si>
  <si>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</si>
  <si>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</si>
  <si>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</si>
  <si>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</si>
  <si>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</si>
  <si>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</si>
  <si>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</si>
  <si>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</si>
  <si>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</si>
  <si>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</si>
  <si>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</si>
  <si>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</si>
  <si>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</si>
  <si>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</si>
  <si>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</si>
  <si>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</si>
  <si>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</si>
  <si>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</si>
  <si>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</si>
  <si>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</si>
  <si>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</si>
  <si>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</si>
  <si>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</si>
  <si>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</si>
  <si>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</si>
  <si>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</si>
  <si>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</si>
  <si>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</si>
  <si>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</si>
  <si>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</si>
  <si>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</si>
  <si>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</si>
  <si>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</si>
  <si>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</si>
  <si>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</si>
  <si>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</si>
  <si>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</si>
  <si>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</si>
  <si>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</si>
  <si>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</si>
  <si>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</si>
  <si>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</si>
  <si>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</si>
  <si>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</si>
  <si>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</si>
  <si>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</si>
  <si>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</si>
  <si>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</si>
  <si>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</si>
  <si>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</si>
  <si>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</si>
  <si>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</si>
  <si>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</si>
  <si>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</si>
  <si>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</si>
  <si>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</si>
  <si>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</si>
  <si>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</si>
  <si>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</si>
  <si>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</si>
  <si>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</si>
  <si>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</si>
  <si>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</si>
  <si>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</si>
  <si>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</si>
  <si>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</si>
  <si>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</si>
  <si>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</si>
  <si>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</si>
  <si>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</si>
  <si>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</si>
  <si>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</si>
  <si>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</si>
  <si>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</si>
  <si>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</si>
  <si>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</si>
  <si>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</si>
  <si>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</si>
  <si>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</si>
  <si>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</si>
  <si>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</si>
  <si>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</si>
  <si>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</si>
  <si>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</si>
  <si>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</si>
  <si>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</si>
  <si>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</si>
  <si>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</si>
  <si>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</si>
  <si>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</si>
  <si>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</si>
  <si>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</si>
  <si>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</si>
  <si>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</si>
  <si>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</si>
  <si>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</si>
  <si>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</si>
  <si>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</si>
  <si>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</si>
  <si>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</si>
  <si>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</si>
  <si>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</si>
  <si>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</si>
  <si>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</si>
  <si>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</si>
  <si>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</si>
  <si>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</si>
  <si>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</si>
  <si>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</si>
  <si>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</si>
  <si>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</si>
  <si>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</si>
  <si>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</si>
  <si>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</si>
  <si>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</si>
  <si>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</si>
  <si>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</si>
  <si>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</si>
  <si>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</si>
  <si>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</si>
  <si>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</si>
  <si>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</si>
  <si>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</si>
  <si>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</si>
  <si>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</si>
  <si>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</si>
  <si>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</si>
  <si>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</si>
  <si>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</si>
  <si>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</si>
  <si>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</si>
  <si>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</si>
  <si>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</si>
  <si>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</si>
  <si>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</si>
  <si>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</si>
  <si>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</si>
  <si>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</si>
  <si>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</si>
  <si>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</si>
  <si>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</si>
  <si>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</si>
  <si>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</si>
  <si>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</si>
  <si>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</si>
  <si>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</si>
  <si>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</si>
  <si>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</si>
  <si>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</si>
  <si>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</si>
  <si>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</si>
  <si>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</si>
  <si>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</si>
  <si>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</si>
  <si>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</si>
  <si>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</si>
  <si>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</si>
  <si>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</si>
  <si>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</si>
  <si>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</si>
  <si>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</si>
  <si>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</si>
  <si>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</si>
  <si>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</si>
  <si>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</si>
  <si>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</si>
  <si>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</si>
  <si>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</si>
  <si>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</si>
  <si>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</si>
  <si>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</si>
  <si>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</si>
  <si>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</si>
  <si>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</si>
  <si>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</si>
  <si>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</si>
  <si>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</si>
  <si>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</si>
  <si>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</si>
  <si>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</si>
  <si>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</si>
  <si>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</si>
  <si>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</si>
  <si>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</si>
  <si>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</si>
  <si>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</si>
  <si>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</si>
  <si>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</si>
  <si>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</si>
  <si>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</si>
  <si>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</si>
  <si>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</si>
  <si>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</si>
  <si>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</si>
  <si>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</si>
  <si>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</si>
  <si>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</si>
  <si>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</si>
  <si>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</si>
  <si>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</si>
  <si>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</si>
  <si>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</si>
  <si>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</si>
  <si>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</si>
  <si>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</si>
  <si>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</si>
  <si>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</si>
  <si>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</si>
  <si>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</si>
  <si>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</si>
  <si>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</si>
  <si>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</si>
  <si>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</si>
  <si>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</si>
  <si>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</si>
  <si>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</si>
  <si>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</si>
  <si>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</si>
  <si>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</si>
  <si>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</si>
  <si>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</si>
  <si>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</si>
  <si>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</si>
  <si>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</si>
  <si>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</si>
  <si>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</si>
  <si>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</si>
  <si>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</si>
  <si>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</si>
  <si>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</si>
  <si>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</si>
  <si>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</si>
  <si>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</si>
  <si>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</si>
  <si>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</si>
  <si>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</si>
  <si>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</si>
  <si>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</si>
  <si>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</si>
  <si>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</si>
  <si>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</si>
  <si>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</si>
  <si>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</si>
  <si>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</si>
  <si>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</si>
  <si>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</si>
  <si>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</si>
  <si>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</si>
  <si>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</si>
  <si>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</si>
  <si>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</si>
  <si>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</si>
  <si>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</si>
  <si>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</si>
  <si>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</si>
  <si>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</si>
  <si>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</si>
  <si>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</si>
  <si>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</si>
  <si>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</si>
  <si>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</si>
  <si>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</si>
  <si>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</si>
  <si>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</si>
  <si>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</si>
  <si>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</si>
  <si>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</si>
  <si>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</si>
  <si>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</si>
  <si>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</si>
  <si>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</si>
  <si>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</si>
  <si>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</si>
  <si>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</si>
  <si>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</si>
  <si>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</si>
  <si>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</si>
  <si>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</si>
  <si>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</si>
  <si>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</si>
  <si>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</si>
  <si>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</si>
  <si>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</si>
  <si>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</si>
  <si>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</si>
  <si>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</si>
  <si>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</si>
  <si>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</si>
  <si>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</si>
  <si>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</si>
  <si>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</si>
  <si>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</si>
  <si>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</si>
  <si>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</si>
  <si>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</si>
  <si>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</si>
  <si>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</si>
  <si>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</si>
  <si>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</si>
  <si>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</si>
  <si>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</si>
  <si>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</si>
  <si>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</si>
  <si>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</si>
  <si>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</si>
  <si>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</si>
  <si>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</si>
  <si>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</si>
  <si>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</si>
  <si>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</si>
  <si>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</si>
  <si>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</si>
  <si>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</si>
  <si>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</si>
  <si>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</si>
  <si>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</si>
  <si>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</si>
  <si>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</si>
  <si>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</si>
  <si>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</si>
  <si>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</si>
  <si>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</si>
  <si>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</si>
  <si>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</si>
  <si>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</si>
  <si>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</si>
  <si>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</si>
  <si>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</si>
  <si>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</si>
  <si>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</si>
  <si>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</si>
  <si>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</si>
  <si>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</si>
  <si>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</si>
  <si>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</si>
  <si>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</si>
  <si>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</si>
  <si>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</si>
  <si>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</si>
  <si>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</si>
  <si>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</si>
  <si>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</si>
  <si>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</si>
  <si>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</si>
  <si>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</si>
  <si>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</si>
  <si>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</si>
  <si>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</si>
  <si>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</si>
  <si>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</si>
  <si>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</si>
  <si>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</si>
  <si>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</si>
  <si>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</si>
  <si>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</si>
  <si>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</si>
  <si>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</si>
  <si>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</si>
  <si>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</si>
  <si>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</si>
  <si>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</si>
  <si>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</si>
  <si>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</si>
  <si>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</si>
  <si>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</si>
  <si>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</si>
  <si>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</si>
  <si>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</si>
  <si>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</si>
  <si>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</si>
  <si>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</si>
  <si>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</si>
  <si>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</si>
  <si>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</si>
  <si>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</si>
  <si>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</si>
  <si>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</si>
  <si>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</si>
  <si>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</si>
  <si>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</si>
  <si>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</si>
  <si>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</si>
  <si>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</si>
  <si>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</si>
  <si>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</si>
  <si>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</si>
  <si>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</si>
  <si>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</si>
  <si>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</si>
  <si>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</si>
  <si>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</si>
  <si>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</si>
  <si>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</si>
  <si>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</si>
  <si>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</si>
  <si>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</si>
  <si>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</si>
  <si>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</si>
  <si>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</si>
  <si>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</si>
  <si>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</si>
  <si>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</si>
  <si>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</si>
  <si>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</si>
  <si>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</si>
  <si>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</si>
  <si>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</si>
  <si>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</si>
  <si>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</si>
  <si>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</si>
  <si>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</si>
  <si>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</si>
  <si>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</si>
  <si>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</si>
  <si>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</si>
  <si>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</si>
  <si>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</si>
  <si>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</si>
  <si>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</si>
  <si>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</si>
  <si>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</si>
  <si>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</si>
  <si>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</si>
  <si>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</si>
  <si>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</si>
  <si>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</si>
  <si>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</si>
  <si>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</si>
  <si>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</si>
  <si>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</si>
  <si>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</si>
  <si>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</si>
  <si>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</si>
  <si>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</si>
  <si>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</si>
  <si>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</si>
  <si>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</si>
  <si>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</si>
  <si>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</si>
  <si>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</si>
  <si>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</si>
  <si>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</si>
  <si>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</si>
  <si>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</si>
  <si>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</si>
  <si>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</si>
  <si>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</si>
  <si>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</si>
  <si>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</si>
  <si>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</si>
  <si>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</si>
  <si>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</si>
  <si>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</si>
  <si>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</si>
  <si>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</si>
  <si>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</si>
  <si>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</si>
  <si>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</si>
  <si>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</si>
  <si>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</si>
  <si>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</si>
  <si>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</si>
  <si>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</si>
  <si>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</si>
  <si>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</si>
  <si>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</si>
  <si>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</si>
  <si>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</si>
  <si>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</si>
  <si>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</si>
  <si>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</si>
  <si>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</si>
  <si>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</si>
  <si>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</si>
  <si>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</si>
  <si>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</si>
  <si>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</si>
  <si>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</si>
  <si>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</si>
  <si>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</si>
  <si>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</si>
  <si>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</si>
  <si>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</si>
  <si>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</si>
  <si>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</si>
  <si>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</si>
  <si>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</si>
  <si>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</si>
  <si>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</si>
  <si>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</si>
  <si>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</si>
  <si>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</si>
  <si>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</si>
  <si>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</si>
  <si>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</si>
  <si>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</si>
  <si>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</si>
  <si>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</si>
  <si>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</si>
  <si>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</si>
  <si>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</si>
  <si>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</si>
  <si>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</si>
  <si>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</si>
  <si>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</si>
  <si>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</si>
  <si>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</si>
  <si>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</si>
  <si>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</si>
  <si>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</si>
  <si>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</si>
  <si>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</si>
  <si>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</si>
  <si>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</si>
  <si>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</si>
  <si>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</si>
  <si>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</si>
  <si>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</si>
  <si>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</si>
  <si>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</si>
  <si>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</si>
  <si>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</si>
  <si>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</si>
  <si>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</si>
  <si>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</si>
  <si>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</si>
  <si>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</si>
  <si>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</si>
  <si>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</si>
  <si>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</si>
  <si>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</si>
  <si>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</si>
  <si>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</si>
  <si>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</si>
  <si>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</si>
  <si>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</si>
  <si>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</si>
  <si>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</si>
  <si>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</si>
  <si>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</si>
  <si>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</si>
  <si>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</si>
  <si>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</si>
  <si>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</si>
  <si>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</si>
  <si>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</si>
  <si>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</si>
  <si>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</si>
  <si>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</si>
  <si>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</si>
  <si>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</si>
  <si>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</si>
  <si>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</si>
  <si>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</si>
  <si>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</si>
  <si>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</si>
  <si>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</si>
  <si>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</si>
  <si>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</si>
  <si>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</si>
  <si>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</si>
  <si>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</si>
  <si>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</si>
  <si>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</si>
  <si>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</si>
  <si>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</si>
  <si>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</si>
  <si>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</si>
  <si>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</si>
  <si>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</si>
  <si>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</si>
  <si>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</si>
  <si>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</si>
  <si>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</si>
  <si>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</si>
  <si>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</si>
  <si>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</si>
  <si>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</si>
  <si>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</si>
  <si>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</si>
  <si>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</si>
  <si>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</si>
  <si>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</si>
  <si>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</si>
  <si>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</si>
  <si>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</si>
  <si>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</si>
  <si>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</si>
  <si>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</si>
  <si>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</si>
  <si>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</si>
  <si>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</si>
  <si>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</si>
  <si>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</si>
  <si>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</si>
  <si>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</si>
  <si>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</si>
  <si>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</si>
  <si>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</si>
  <si>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</si>
  <si>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</si>
  <si>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</si>
  <si>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</si>
  <si>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</si>
  <si>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</si>
  <si>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</si>
  <si>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</si>
  <si>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</si>
  <si>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</si>
  <si>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</si>
  <si>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</si>
  <si>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</si>
  <si>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</si>
  <si>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</si>
  <si>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</si>
  <si>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</si>
  <si>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</si>
  <si>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</si>
  <si>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</si>
  <si>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</si>
  <si>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</si>
  <si>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</si>
  <si>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</si>
  <si>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</si>
  <si>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</si>
  <si>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</si>
  <si>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</si>
  <si>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</si>
  <si>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</si>
  <si>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</si>
  <si>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</si>
  <si>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</si>
  <si>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</si>
  <si>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</si>
  <si>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</si>
  <si>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</si>
  <si>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</si>
  <si>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</si>
  <si>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</si>
  <si>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</si>
  <si>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</si>
  <si>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</si>
  <si>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</si>
  <si>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</si>
  <si>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</si>
  <si>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</si>
  <si>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</si>
  <si>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</si>
  <si>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</si>
  <si>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</si>
  <si>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</si>
  <si>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</si>
  <si>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</si>
  <si>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</si>
  <si>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</si>
  <si>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</si>
  <si>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</si>
  <si>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</si>
  <si>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</si>
  <si>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</si>
  <si>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</si>
  <si>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</si>
  <si>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</si>
  <si>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</si>
  <si>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</si>
  <si>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</si>
  <si>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</si>
  <si>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</si>
  <si>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</si>
  <si>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</si>
  <si>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</si>
  <si>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</si>
  <si>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</si>
  <si>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</si>
  <si>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</si>
  <si>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</si>
  <si>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</si>
  <si>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</si>
  <si>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</si>
  <si>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</si>
  <si>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</si>
  <si>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</si>
  <si>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</si>
  <si>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</si>
  <si>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</si>
  <si>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</si>
  <si>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</si>
  <si>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</si>
  <si>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</si>
  <si>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</si>
  <si>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</si>
  <si>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</si>
  <si>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</si>
  <si>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</si>
  <si>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</si>
  <si>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</si>
  <si>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</si>
  <si>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</si>
  <si>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</si>
  <si>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</si>
  <si>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</si>
  <si>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</si>
  <si>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</si>
  <si>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</si>
  <si>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</si>
  <si>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</si>
  <si>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</si>
  <si>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</si>
  <si>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</si>
  <si>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</si>
  <si>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</si>
  <si>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</si>
  <si>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</si>
  <si>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</si>
  <si>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</si>
  <si>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</si>
  <si>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</si>
  <si>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</si>
  <si>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</si>
  <si>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</si>
  <si>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</si>
  <si>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</si>
  <si>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</si>
  <si>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</si>
  <si>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</si>
  <si>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</si>
  <si>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</si>
  <si>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</si>
  <si>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</si>
  <si>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</si>
  <si>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</si>
  <si>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</si>
  <si>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</si>
  <si>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</si>
  <si>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</si>
  <si>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</si>
  <si>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</si>
  <si>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</si>
  <si>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</si>
  <si>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</si>
  <si>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</si>
  <si>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</si>
  <si>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</si>
  <si>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</si>
  <si>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</si>
  <si>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</si>
  <si>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</si>
  <si>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</si>
  <si>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</si>
  <si>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</si>
  <si>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</si>
  <si>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</si>
  <si>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</si>
  <si>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</si>
  <si>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</si>
  <si>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</si>
  <si>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</si>
  <si>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</si>
  <si>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</si>
  <si>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</si>
  <si>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</si>
  <si>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</si>
  <si>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</si>
  <si>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</si>
  <si>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</si>
  <si>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</si>
  <si>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</si>
  <si>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</si>
  <si>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</si>
  <si>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</si>
  <si>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</si>
  <si>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</si>
  <si>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</si>
  <si>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</si>
  <si>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</si>
  <si>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</si>
  <si>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</si>
  <si>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</si>
  <si>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</si>
  <si>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</si>
  <si>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</si>
  <si>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</si>
  <si>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</si>
  <si>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</si>
  <si>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</si>
  <si>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</si>
  <si>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</si>
  <si>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</si>
  <si>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</si>
  <si>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</si>
  <si>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</si>
  <si>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</si>
  <si>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</si>
  <si>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</si>
  <si>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</si>
  <si>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</si>
  <si>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</si>
  <si>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</si>
  <si>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</si>
  <si>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</si>
  <si>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</si>
  <si>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</si>
  <si>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</si>
  <si>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</si>
  <si>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</si>
  <si>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</si>
  <si>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</si>
  <si>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</si>
  <si>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</si>
  <si>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</si>
  <si>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</si>
  <si>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</si>
  <si>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</si>
  <si>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</si>
  <si>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</si>
  <si>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</si>
  <si>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</si>
  <si>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</si>
  <si>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</si>
  <si>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</si>
  <si>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</si>
  <si>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</si>
  <si>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</si>
  <si>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</si>
  <si>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</si>
  <si>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</si>
  <si>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</si>
  <si>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</si>
  <si>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</si>
  <si>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</si>
  <si>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</si>
  <si>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</si>
  <si>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</si>
  <si>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</si>
  <si>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</si>
  <si>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</si>
  <si>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</si>
  <si>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</si>
  <si>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</si>
  <si>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</si>
  <si>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</si>
  <si>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</si>
  <si>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</si>
  <si>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</si>
  <si>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</si>
  <si>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</si>
  <si>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</si>
  <si>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</si>
  <si>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</si>
  <si>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</si>
  <si>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</si>
  <si>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</si>
  <si>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</si>
  <si>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</si>
  <si>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</si>
  <si>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</si>
  <si>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</si>
  <si>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</si>
  <si>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</si>
  <si>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</si>
  <si>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</si>
  <si>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</si>
  <si>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</si>
  <si>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</si>
  <si>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</si>
  <si>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</si>
  <si>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</si>
  <si>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</si>
  <si>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</si>
  <si>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</si>
  <si>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</si>
  <si>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</si>
  <si>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</si>
  <si>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</si>
  <si>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</si>
  <si>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</si>
  <si>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</si>
  <si>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</si>
  <si>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</si>
  <si>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</si>
  <si>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</si>
  <si>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</si>
  <si>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</si>
  <si>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</si>
  <si>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</si>
  <si>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</si>
  <si>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</si>
  <si>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</si>
  <si>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</si>
  <si>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</si>
  <si>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</si>
  <si>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</si>
  <si>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</si>
  <si>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</si>
  <si>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</si>
  <si>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</si>
  <si>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</si>
  <si>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</si>
  <si>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</si>
  <si>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</si>
  <si>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</si>
  <si>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</si>
  <si>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</si>
  <si>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</si>
  <si>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</si>
  <si>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</si>
  <si>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</si>
  <si>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</si>
  <si>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</si>
  <si>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</si>
  <si>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</si>
  <si>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</si>
  <si>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</si>
  <si>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</si>
  <si>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</si>
  <si>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</si>
  <si>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</si>
  <si>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</si>
  <si>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</si>
  <si>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</si>
  <si>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</si>
  <si>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</si>
  <si>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</si>
  <si>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</si>
  <si>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</si>
  <si>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</si>
  <si>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</si>
  <si>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</si>
  <si>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</si>
  <si>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</si>
  <si>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</si>
  <si>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</si>
  <si>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</si>
  <si>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</si>
  <si>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</si>
  <si>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</si>
  <si>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</si>
  <si>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</si>
  <si>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</si>
  <si>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</si>
  <si>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</si>
  <si>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</si>
  <si>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</si>
  <si>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</si>
  <si>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</si>
  <si>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</si>
  <si>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</si>
  <si>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</si>
  <si>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</si>
  <si>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</si>
  <si>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</si>
  <si>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</si>
  <si>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</si>
  <si>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</si>
  <si>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</si>
  <si>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</si>
  <si>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</si>
  <si>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</si>
  <si>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</si>
  <si>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</si>
  <si>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</si>
  <si>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</si>
  <si>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</si>
  <si>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</si>
  <si>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</si>
  <si>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</si>
  <si>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</si>
  <si>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</si>
  <si>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</si>
  <si>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</si>
  <si>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</si>
  <si>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</si>
  <si>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</si>
  <si>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</si>
  <si>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</si>
  <si>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</si>
  <si>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</si>
  <si>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</si>
  <si>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</si>
  <si>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</si>
  <si>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</si>
  <si>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</si>
  <si>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</si>
  <si>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</si>
  <si>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</si>
  <si>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</si>
  <si>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</si>
  <si>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</si>
  <si>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</si>
  <si>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</si>
  <si>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</si>
  <si>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</si>
  <si>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</si>
  <si>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</si>
  <si>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</si>
  <si>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</si>
  <si>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</si>
  <si>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</si>
  <si>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</si>
  <si>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</si>
  <si>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</si>
  <si>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</si>
  <si>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</si>
  <si>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</si>
  <si>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</si>
  <si>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</si>
  <si>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</si>
  <si>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</si>
  <si>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</si>
  <si>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</si>
  <si>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</si>
  <si>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</si>
  <si>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</si>
  <si>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</si>
  <si>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</si>
  <si>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</si>
  <si>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</si>
  <si>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</si>
  <si>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</si>
  <si>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</si>
  <si>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</si>
  <si>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</si>
  <si>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</si>
  <si>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</si>
  <si>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</si>
  <si>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</si>
  <si>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</si>
  <si>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</si>
  <si>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</si>
  <si>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</si>
  <si>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</si>
  <si>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</si>
  <si>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</si>
  <si>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</si>
  <si>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</si>
  <si>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</si>
  <si>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</si>
  <si>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</si>
  <si>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</si>
  <si>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</si>
  <si>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</si>
  <si>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</si>
  <si>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</si>
  <si>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</si>
  <si>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</si>
  <si>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</si>
  <si>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</si>
  <si>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</si>
  <si>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</si>
  <si>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</si>
  <si>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</si>
  <si>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</si>
  <si>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</si>
  <si>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</si>
  <si>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</si>
  <si>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</si>
  <si>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</si>
  <si>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</si>
  <si>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</si>
  <si>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</si>
  <si>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</si>
  <si>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</si>
  <si>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</si>
  <si>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</si>
  <si>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</si>
  <si>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</si>
  <si>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</si>
  <si>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</si>
  <si>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</si>
  <si>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</si>
  <si>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</si>
  <si>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</si>
  <si>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</si>
  <si>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</si>
  <si>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</si>
  <si>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</si>
  <si>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</si>
  <si>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</si>
  <si>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</si>
  <si>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</si>
  <si>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</si>
  <si>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</si>
  <si>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</si>
  <si>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</si>
  <si>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</si>
  <si>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</si>
  <si>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</si>
  <si>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</si>
  <si>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</si>
  <si>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</si>
  <si>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</si>
  <si>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</si>
  <si>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</si>
  <si>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</si>
  <si>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</si>
  <si>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</si>
  <si>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</si>
  <si>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</si>
  <si>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</si>
  <si>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</si>
  <si>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</si>
  <si>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</si>
  <si>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</si>
  <si>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</si>
  <si>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</si>
  <si>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</si>
  <si>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</si>
  <si>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</si>
  <si>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</si>
  <si>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</si>
  <si>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</si>
  <si>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</si>
  <si>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</si>
  <si>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</si>
  <si>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</si>
  <si>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</si>
  <si>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</si>
  <si>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</si>
  <si>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</si>
  <si>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</si>
  <si>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</si>
  <si>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</si>
  <si>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</si>
  <si>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</si>
  <si>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</si>
  <si>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</si>
  <si>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</si>
  <si>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</si>
  <si>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</si>
  <si>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</si>
  <si>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</si>
  <si>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</si>
  <si>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</si>
  <si>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</si>
  <si>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</si>
  <si>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</si>
  <si>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</si>
  <si>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</si>
  <si>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</si>
  <si>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</si>
  <si>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</si>
  <si>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</si>
  <si>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</si>
  <si>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</si>
  <si>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</si>
  <si>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</si>
  <si>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</si>
  <si>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</si>
  <si>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</si>
  <si>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</si>
  <si>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</si>
  <si>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</si>
  <si>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</si>
  <si>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</si>
  <si>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</si>
  <si>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</si>
  <si>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</si>
  <si>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</si>
  <si>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</si>
  <si>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</si>
  <si>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</si>
  <si>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</si>
  <si>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</si>
  <si>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</si>
  <si>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</si>
  <si>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</si>
  <si>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</si>
  <si>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</si>
  <si>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</si>
  <si>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</si>
  <si>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</si>
  <si>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</si>
  <si>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</si>
  <si>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</si>
  <si>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</si>
  <si>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</si>
  <si>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</si>
  <si>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</si>
  <si>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</si>
  <si>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</si>
  <si>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</si>
  <si>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</si>
  <si>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</si>
  <si>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</si>
  <si>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</si>
  <si>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</si>
  <si>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</si>
  <si>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</si>
  <si>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</si>
  <si>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</si>
  <si>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</si>
  <si>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</si>
  <si>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</si>
  <si>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</si>
  <si>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</si>
  <si>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</si>
  <si>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</si>
  <si>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</si>
  <si>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</si>
  <si>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</si>
  <si>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</si>
  <si>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</si>
  <si>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</si>
  <si>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</si>
  <si>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</si>
  <si>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</si>
  <si>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</si>
  <si>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</si>
  <si>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</si>
  <si>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</si>
  <si>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</si>
  <si>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</si>
  <si>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</si>
  <si>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</si>
  <si>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</si>
  <si>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</si>
  <si>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</si>
  <si>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</si>
  <si>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</si>
  <si>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</si>
  <si>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</si>
  <si>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</si>
  <si>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</si>
  <si>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</si>
  <si>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</si>
  <si>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</si>
  <si>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</si>
  <si>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</si>
  <si>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</si>
  <si>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</si>
  <si>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</si>
  <si>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</si>
  <si>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</si>
  <si>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</si>
  <si>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</si>
  <si>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</si>
  <si>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</si>
  <si>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</si>
  <si>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</si>
  <si>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</si>
  <si>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</si>
  <si>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</si>
  <si>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</si>
  <si>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</si>
  <si>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</si>
  <si>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</si>
  <si>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</si>
  <si>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</si>
  <si>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</si>
  <si>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</si>
  <si>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</si>
  <si>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</si>
  <si>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</si>
  <si>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</si>
  <si>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</si>
  <si>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</si>
  <si>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</si>
  <si>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</si>
  <si>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</si>
  <si>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</si>
  <si>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</si>
  <si>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</si>
  <si>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</si>
  <si>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</si>
  <si>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</si>
  <si>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</si>
  <si>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</si>
  <si>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</si>
  <si>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</si>
  <si>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</si>
  <si>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</si>
  <si>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</si>
  <si>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</si>
  <si>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</si>
  <si>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</si>
  <si>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</si>
  <si>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</si>
  <si>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</si>
  <si>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</si>
  <si>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</si>
  <si>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</si>
  <si>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</si>
  <si>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</si>
  <si>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</si>
  <si>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</si>
  <si>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</si>
  <si>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</si>
  <si>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</si>
  <si>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</si>
  <si>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</si>
  <si>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</si>
  <si>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</si>
  <si>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</si>
  <si>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</si>
  <si>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</si>
  <si>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</si>
  <si>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</si>
  <si>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</si>
  <si>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</si>
  <si>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</si>
  <si>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</si>
  <si>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</si>
  <si>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</si>
  <si>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</si>
  <si>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</si>
  <si>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</si>
  <si>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</si>
  <si>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</si>
  <si>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</si>
  <si>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</si>
  <si>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</si>
  <si>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</si>
  <si>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</si>
  <si>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</si>
  <si>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</si>
  <si>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</si>
  <si>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</si>
  <si>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</si>
  <si>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</si>
  <si>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</si>
  <si>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</si>
  <si>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</si>
  <si>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</si>
  <si>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</si>
  <si>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</si>
  <si>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</si>
  <si>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</si>
  <si>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</si>
  <si>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</si>
  <si>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</si>
  <si>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</si>
  <si>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</si>
  <si>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</si>
  <si>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</si>
  <si>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</si>
  <si>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</si>
  <si>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</si>
  <si>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</si>
  <si>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</si>
  <si>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</si>
  <si>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</si>
  <si>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</si>
  <si>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</si>
  <si>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</si>
  <si>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</si>
  <si>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</si>
  <si>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</si>
  <si>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</si>
  <si>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</si>
  <si>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</si>
  <si>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</si>
  <si>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</si>
  <si>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</si>
  <si>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</si>
  <si>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</si>
  <si>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</si>
  <si>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</si>
  <si>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</si>
  <si>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</si>
  <si>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</si>
  <si>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</si>
  <si>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</si>
  <si>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</si>
  <si>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</si>
  <si>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</si>
  <si>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</si>
  <si>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</si>
  <si>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</si>
  <si>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</si>
  <si>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</si>
  <si>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</si>
  <si>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</si>
  <si>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</si>
  <si>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</si>
  <si>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</si>
  <si>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</si>
  <si>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</si>
  <si>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</si>
  <si>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</si>
  <si>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</si>
  <si>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</si>
  <si>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</si>
  <si>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</si>
  <si>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</si>
  <si>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</si>
  <si>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</si>
  <si>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</si>
  <si>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</si>
  <si>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</si>
  <si>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</si>
  <si>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</si>
  <si>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</si>
  <si>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</si>
  <si>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</si>
  <si>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</si>
  <si>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</si>
  <si>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</si>
  <si>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</si>
  <si>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</si>
  <si>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</si>
  <si>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</si>
  <si>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</si>
  <si>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</si>
  <si>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</si>
  <si>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</si>
  <si>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</si>
  <si>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</si>
  <si>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</si>
  <si>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</si>
  <si>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</si>
  <si>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</si>
  <si>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</si>
  <si>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</si>
  <si>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</si>
  <si>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</si>
  <si>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</si>
  <si>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</si>
  <si>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</si>
  <si>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</si>
  <si>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</si>
  <si>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</si>
  <si>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</si>
  <si>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</si>
  <si>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</si>
  <si>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</si>
  <si>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</si>
  <si>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</si>
  <si>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</si>
  <si>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</si>
  <si>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</si>
  <si>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</si>
  <si>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</si>
  <si>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</si>
  <si>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</si>
  <si>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</si>
  <si>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</si>
  <si>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</si>
  <si>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</si>
  <si>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</si>
  <si>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</si>
  <si>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</si>
  <si>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</si>
  <si>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</si>
  <si>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</si>
  <si>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</si>
  <si>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</si>
  <si>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</si>
  <si>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</si>
  <si>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</si>
  <si>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</si>
  <si>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</si>
  <si>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</si>
  <si>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</si>
  <si>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</si>
  <si>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</si>
  <si>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</si>
  <si>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</si>
  <si>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</si>
  <si>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</si>
  <si>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</si>
  <si>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</si>
  <si>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</si>
  <si>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</si>
  <si>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</si>
  <si>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</si>
  <si>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</si>
  <si>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</si>
  <si>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</si>
  <si>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</si>
  <si>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</si>
  <si>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</si>
  <si>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</si>
  <si>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</si>
  <si>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</si>
  <si>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</si>
  <si>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</si>
  <si>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</si>
  <si>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</si>
  <si>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</si>
  <si>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</si>
  <si>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</si>
  <si>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</si>
  <si>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</si>
  <si>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</si>
  <si>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</si>
  <si>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</si>
  <si>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</si>
  <si>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</si>
  <si>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</si>
  <si>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</si>
  <si>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</si>
  <si>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</si>
  <si>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</si>
  <si>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</si>
  <si>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</si>
  <si>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</si>
  <si>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</si>
  <si>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</si>
  <si>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</si>
  <si>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</si>
  <si>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</si>
  <si>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</si>
  <si>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</si>
  <si>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</si>
  <si>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</si>
  <si>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</si>
  <si>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</si>
  <si>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</si>
  <si>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</si>
  <si>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</si>
  <si>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</si>
  <si>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</si>
  <si>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</si>
  <si>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</si>
  <si>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</si>
  <si>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</si>
  <si>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</si>
  <si>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</si>
  <si>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</si>
  <si>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</si>
  <si>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</si>
  <si>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</si>
  <si>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</si>
  <si>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</si>
  <si>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</si>
  <si>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</si>
  <si>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</si>
  <si>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</si>
  <si>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</si>
  <si>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</si>
  <si>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</si>
  <si>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</si>
  <si>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</si>
  <si>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</si>
  <si>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</si>
  <si>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</si>
  <si>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</si>
  <si>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</si>
  <si>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</si>
  <si>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</si>
  <si>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</si>
  <si>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</si>
  <si>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</si>
  <si>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</si>
  <si>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</si>
  <si>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</si>
  <si>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</si>
  <si>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</si>
  <si>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</si>
  <si>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</si>
  <si>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</si>
  <si>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</si>
  <si>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</si>
  <si>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</si>
  <si>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</si>
  <si>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</si>
  <si>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</si>
  <si>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</si>
  <si>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</si>
  <si>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</si>
  <si>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</si>
  <si>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</si>
  <si>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</si>
  <si>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</si>
  <si>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</si>
  <si>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</si>
  <si>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</si>
  <si>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</si>
  <si>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</si>
  <si>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</si>
  <si>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</si>
  <si>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</si>
  <si>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</si>
  <si>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</si>
  <si>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</si>
  <si>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</si>
  <si>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</si>
  <si>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</si>
  <si>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</si>
  <si>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</si>
  <si>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</si>
  <si>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</si>
  <si>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</si>
  <si>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</si>
  <si>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</si>
  <si>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</si>
  <si>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</si>
  <si>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</si>
  <si>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</si>
  <si>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</si>
  <si>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</si>
  <si>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</si>
  <si>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</si>
  <si>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</si>
  <si>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</si>
  <si>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</si>
  <si>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</si>
  <si>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</si>
  <si>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</si>
  <si>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</si>
  <si>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</si>
  <si>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</si>
  <si>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</si>
  <si>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</si>
  <si>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</si>
  <si>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</si>
  <si>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</si>
  <si>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</si>
  <si>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</si>
  <si>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</si>
  <si>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</si>
  <si>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</si>
  <si>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</si>
  <si>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</si>
  <si>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</si>
  <si>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</si>
  <si>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</si>
  <si>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</si>
  <si>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</si>
  <si>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</si>
  <si>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</si>
  <si>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</si>
  <si>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</si>
  <si>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</si>
  <si>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</si>
  <si>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</si>
  <si>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</si>
  <si>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</si>
  <si>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</si>
  <si>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</si>
  <si>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</si>
  <si>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</si>
  <si>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</si>
  <si>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</si>
  <si>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</si>
  <si>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</si>
  <si>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</si>
  <si>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</si>
  <si>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</si>
  <si>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</si>
  <si>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</si>
  <si>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</si>
  <si>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</si>
  <si>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</si>
  <si>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</si>
  <si>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</si>
  <si>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</si>
  <si>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</si>
  <si>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</si>
  <si>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</si>
  <si>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</si>
  <si>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</si>
  <si>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</si>
  <si>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</si>
  <si>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</si>
  <si>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</si>
  <si>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</si>
  <si>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</si>
  <si>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</si>
  <si>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</si>
  <si>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</si>
  <si>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</si>
  <si>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</si>
  <si>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</si>
  <si>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</si>
  <si>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</si>
  <si>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</si>
  <si>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</si>
  <si>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</si>
  <si>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</si>
  <si>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</si>
  <si>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</si>
  <si>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</si>
  <si>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</si>
  <si>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</si>
  <si>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</si>
  <si>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</si>
  <si>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</si>
  <si>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</si>
  <si>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</si>
  <si>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</si>
  <si>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</si>
  <si>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</si>
  <si>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</si>
  <si>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</si>
  <si>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</si>
  <si>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</si>
  <si>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</si>
  <si>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</si>
  <si>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</si>
  <si>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</si>
  <si>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</si>
  <si>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</si>
  <si>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</si>
  <si>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</si>
  <si>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</si>
  <si>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</si>
  <si>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</si>
  <si>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</si>
  <si>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</si>
  <si>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</si>
  <si>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</si>
  <si>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</si>
  <si>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</si>
  <si>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</si>
  <si>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</si>
  <si>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</si>
  <si>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</si>
  <si>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</si>
  <si>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</si>
  <si>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</si>
  <si>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</si>
  <si>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</si>
  <si>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</si>
  <si>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</si>
  <si>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</si>
  <si>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</si>
  <si>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</si>
  <si>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</si>
  <si>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</si>
  <si>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</si>
  <si>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</si>
  <si>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</si>
  <si>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</si>
  <si>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</si>
  <si>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</si>
  <si>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</si>
  <si>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</si>
  <si>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</si>
  <si>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</si>
  <si>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</si>
  <si>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</si>
  <si>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</si>
  <si>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</si>
  <si>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</si>
  <si>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</si>
  <si>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</si>
  <si>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</si>
  <si>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</si>
  <si>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</si>
  <si>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</si>
  <si>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</si>
  <si>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</si>
  <si>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</si>
  <si>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</si>
  <si>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</si>
  <si>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</si>
  <si>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</si>
  <si>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</si>
  <si>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</si>
  <si>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</si>
  <si>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</si>
  <si>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</si>
  <si>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</si>
  <si>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</si>
  <si>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</si>
  <si>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</si>
  <si>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</si>
  <si>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</si>
  <si>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</si>
  <si>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</si>
  <si>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</si>
  <si>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</si>
  <si>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</si>
  <si>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</si>
  <si>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</si>
  <si>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</si>
  <si>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</si>
  <si>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</si>
  <si>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</si>
  <si>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</si>
  <si>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</si>
  <si>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</si>
  <si>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</si>
  <si>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</si>
  <si>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</si>
  <si>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</si>
  <si>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</si>
  <si>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</si>
  <si>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</si>
  <si>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</si>
  <si>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</si>
  <si>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</si>
  <si>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</si>
  <si>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</si>
  <si>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</si>
  <si>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</si>
  <si>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</si>
  <si>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</si>
  <si>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</si>
  <si>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</si>
  <si>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</si>
  <si>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</si>
  <si>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</si>
  <si>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</si>
  <si>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</si>
  <si>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</si>
  <si>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</si>
  <si>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</si>
  <si>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</si>
  <si>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</si>
  <si>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</si>
  <si>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</si>
  <si>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</si>
  <si>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</si>
  <si>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</si>
  <si>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</si>
  <si>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</si>
  <si>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</si>
  <si>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</si>
  <si>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</si>
  <si>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</si>
  <si>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</si>
  <si>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</si>
  <si>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</si>
  <si>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</si>
  <si>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</si>
  <si>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</si>
  <si>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</si>
  <si>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</si>
  <si>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</si>
  <si>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</si>
  <si>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</si>
  <si>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</si>
  <si>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</si>
  <si>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</si>
  <si>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</si>
  <si>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</si>
  <si>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</si>
  <si>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</si>
  <si>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</si>
  <si>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</si>
  <si>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</si>
  <si>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</si>
  <si>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</si>
  <si>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</si>
  <si>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</si>
  <si>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</si>
  <si>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</si>
  <si>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</si>
  <si>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</si>
  <si>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</si>
  <si>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</si>
  <si>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</si>
  <si>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</si>
  <si>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</si>
  <si>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</si>
  <si>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</si>
  <si>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</si>
  <si>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</si>
  <si>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</si>
  <si>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</si>
  <si>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</si>
  <si>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</si>
  <si>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</si>
  <si>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</si>
  <si>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</si>
  <si>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</si>
  <si>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</si>
  <si>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</si>
  <si>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</si>
  <si>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</si>
  <si>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</si>
  <si>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</si>
  <si>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</si>
  <si>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</si>
  <si>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</si>
  <si>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</si>
  <si>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</si>
  <si>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</si>
  <si>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</si>
  <si>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</si>
  <si>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</si>
  <si>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</si>
  <si>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</si>
  <si>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</si>
  <si>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</si>
  <si>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</si>
  <si>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</si>
  <si>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</si>
  <si>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</si>
  <si>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</si>
  <si>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</si>
  <si>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</si>
  <si>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</si>
  <si>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</si>
  <si>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</si>
  <si>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</si>
  <si>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</si>
  <si>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</si>
  <si>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</si>
  <si>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</si>
  <si>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</si>
  <si>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</si>
  <si>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</si>
  <si>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</si>
  <si>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</si>
  <si>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</si>
  <si>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</si>
  <si>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</si>
  <si>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</si>
  <si>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</si>
  <si>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</si>
  <si>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</si>
  <si>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</si>
  <si>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</si>
  <si>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</si>
  <si>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</si>
  <si>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</si>
  <si>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</si>
  <si>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</si>
  <si>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</si>
  <si>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</si>
  <si>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</si>
  <si>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</si>
  <si>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</si>
  <si>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</si>
  <si>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</si>
  <si>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</si>
  <si>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</si>
  <si>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</si>
  <si>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</si>
  <si>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</si>
  <si>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</si>
  <si>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</si>
  <si>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</si>
  <si>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</si>
  <si>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</si>
  <si>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</si>
  <si>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</si>
  <si>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</si>
  <si>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</si>
  <si>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</si>
  <si>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</si>
  <si>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</si>
  <si>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</si>
  <si>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</si>
  <si>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</si>
  <si>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</si>
  <si>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</si>
  <si>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</si>
  <si>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</si>
  <si>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</si>
  <si>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</si>
  <si>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</si>
  <si>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</si>
  <si>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</si>
  <si>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</si>
  <si>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</si>
  <si>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</si>
  <si>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</si>
  <si>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</si>
  <si>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</si>
  <si>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</si>
  <si>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</si>
  <si>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</si>
  <si>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</si>
  <si>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</si>
  <si>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</si>
  <si>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</si>
  <si>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</si>
  <si>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</si>
  <si>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</si>
  <si>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</si>
  <si>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</si>
  <si>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</si>
  <si>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</si>
  <si>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</si>
  <si>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</si>
  <si>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</si>
  <si>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</si>
  <si>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</si>
  <si>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</si>
  <si>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</si>
  <si>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</si>
  <si>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</si>
  <si>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</si>
  <si>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</si>
  <si>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</si>
  <si>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</si>
  <si>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</si>
  <si>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</si>
  <si>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</si>
  <si>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</si>
  <si>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</si>
  <si>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</si>
  <si>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</si>
  <si>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</si>
  <si>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</si>
  <si>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</si>
  <si>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</si>
  <si>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</si>
  <si>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</si>
  <si>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</si>
  <si>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</si>
  <si>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</si>
  <si>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</si>
  <si>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</si>
  <si>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</si>
  <si>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</si>
  <si>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</si>
  <si>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</si>
  <si>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</si>
  <si>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</si>
  <si>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</si>
  <si>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</si>
  <si>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</si>
  <si>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</si>
  <si>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</si>
  <si>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</si>
  <si>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</si>
  <si>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</si>
  <si>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</si>
  <si>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</si>
  <si>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</si>
  <si>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</si>
  <si>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</si>
  <si>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</si>
  <si>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</si>
  <si>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</si>
  <si>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</si>
  <si>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</si>
  <si>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</si>
  <si>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</si>
  <si>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</si>
  <si>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</si>
  <si>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</si>
  <si>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</si>
  <si>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</si>
  <si>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</si>
  <si>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</si>
  <si>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</si>
  <si>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</si>
  <si>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</si>
  <si>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</si>
  <si>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</si>
  <si>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</si>
  <si>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</si>
  <si>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</si>
  <si>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</si>
  <si>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</si>
  <si>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</si>
  <si>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</si>
  <si>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</si>
  <si>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</si>
  <si>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</si>
  <si>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</si>
  <si>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</si>
  <si>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</si>
  <si>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</si>
  <si>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</si>
  <si>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</si>
  <si>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</si>
  <si>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</si>
  <si>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</si>
  <si>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</si>
  <si>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</si>
  <si>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</si>
  <si>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</si>
  <si>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</si>
  <si>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</si>
  <si>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</si>
  <si>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</si>
  <si>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</si>
  <si>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</si>
  <si>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</si>
  <si>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</si>
  <si>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</si>
  <si>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</si>
  <si>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</si>
  <si>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</si>
  <si>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</si>
  <si>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</si>
  <si>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</si>
  <si>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</si>
  <si>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</si>
  <si>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</si>
  <si>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</si>
  <si>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</si>
  <si>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</si>
  <si>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</si>
  <si>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</si>
  <si>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</si>
  <si>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</si>
  <si>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</si>
  <si>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</si>
  <si>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</si>
  <si>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</si>
  <si>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</si>
  <si>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</si>
  <si>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</si>
  <si>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</si>
  <si>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</si>
  <si>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</si>
  <si>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</si>
  <si>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</si>
  <si>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</si>
  <si>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</si>
  <si>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</si>
  <si>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</si>
  <si>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</si>
  <si>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</si>
  <si>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</si>
  <si>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</si>
  <si>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</si>
  <si>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</si>
  <si>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</si>
  <si>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</si>
  <si>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</si>
  <si>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</si>
  <si>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</si>
  <si>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</si>
  <si>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</si>
  <si>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</si>
  <si>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</si>
  <si>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</si>
  <si>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</si>
  <si>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</si>
  <si>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</si>
  <si>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</si>
  <si>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</si>
  <si>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</si>
  <si>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</si>
  <si>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</si>
  <si>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</si>
  <si>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</si>
  <si>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</si>
  <si>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</si>
  <si>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</si>
  <si>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</si>
  <si>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</si>
  <si>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</si>
  <si>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</si>
  <si>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</si>
  <si>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</si>
  <si>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</si>
  <si>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</si>
  <si>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</si>
  <si>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</si>
  <si>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</si>
  <si>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</si>
  <si>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</si>
  <si>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</si>
  <si>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</si>
  <si>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</si>
  <si>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</si>
  <si>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</si>
  <si>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</si>
  <si>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</si>
  <si>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</si>
  <si>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</si>
  <si>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</si>
  <si>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</si>
  <si>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</si>
  <si>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</si>
  <si>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</si>
  <si>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</si>
  <si>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</si>
  <si>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</si>
  <si>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</si>
  <si>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</si>
  <si>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</si>
  <si>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</si>
  <si>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</si>
  <si>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</si>
  <si>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</si>
  <si>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</si>
  <si>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</si>
  <si>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</si>
  <si>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</si>
  <si>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</si>
  <si>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</si>
  <si>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</si>
  <si>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</si>
  <si>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</si>
  <si>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</si>
  <si>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</si>
  <si>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</si>
  <si>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</si>
  <si>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</si>
  <si>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</si>
  <si>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</si>
  <si>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</si>
  <si>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</si>
  <si>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</si>
  <si>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</si>
  <si>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</si>
  <si>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</si>
  <si>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</si>
  <si>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</si>
  <si>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</si>
  <si>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</si>
  <si>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</si>
  <si>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</si>
  <si>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</si>
  <si>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</si>
  <si>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</si>
  <si>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</si>
  <si>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</si>
  <si>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</si>
  <si>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</si>
  <si>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</si>
  <si>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</si>
  <si>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</si>
  <si>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</si>
  <si>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</si>
  <si>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</si>
  <si>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</si>
  <si>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</si>
  <si>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</si>
  <si>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</si>
  <si>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</si>
  <si>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</si>
  <si>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</si>
  <si>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</si>
  <si>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</si>
  <si>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</si>
  <si>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</si>
  <si>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</si>
  <si>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</si>
  <si>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</si>
  <si>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</si>
  <si>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</si>
  <si>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</si>
  <si>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</si>
  <si>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</si>
  <si>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</si>
  <si>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</si>
  <si>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</si>
  <si>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</si>
  <si>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</si>
  <si>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</si>
  <si>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</si>
  <si>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</si>
  <si>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</si>
  <si>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</si>
  <si>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</si>
  <si>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</si>
  <si>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</si>
  <si>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</si>
  <si>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</si>
  <si>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</si>
  <si>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</si>
  <si>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</si>
  <si>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</si>
  <si>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</si>
  <si>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</si>
  <si>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</si>
  <si>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</si>
  <si>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</si>
  <si>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</si>
  <si>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</si>
  <si>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</si>
  <si>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</si>
  <si>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</si>
  <si>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</si>
  <si>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</si>
  <si>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</si>
  <si>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</si>
  <si>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</si>
  <si>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</si>
  <si>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</si>
  <si>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</si>
  <si>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</si>
  <si>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</si>
  <si>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</si>
  <si>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</si>
  <si>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</si>
  <si>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</si>
  <si>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</si>
  <si>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</si>
  <si>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</si>
  <si>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</si>
  <si>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</si>
  <si>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</si>
  <si>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</si>
  <si>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</si>
  <si>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</si>
  <si>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</si>
  <si>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</si>
  <si>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</si>
  <si>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</si>
  <si>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</si>
  <si>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</si>
  <si>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</si>
  <si>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</si>
  <si>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</si>
  <si>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</si>
  <si>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</si>
  <si>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</si>
  <si>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</si>
  <si>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</si>
  <si>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</si>
  <si>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</si>
  <si>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</si>
  <si>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</si>
  <si>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</si>
  <si>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</si>
  <si>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</si>
  <si>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</si>
  <si>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</si>
  <si>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</si>
  <si>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</si>
  <si>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</si>
  <si>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</si>
  <si>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</si>
  <si>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</si>
  <si>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</si>
  <si>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</si>
  <si>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</si>
  <si>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</si>
  <si>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</si>
  <si>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</si>
  <si>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</si>
  <si>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</si>
  <si>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</si>
  <si>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</si>
  <si>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</si>
  <si>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</si>
  <si>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</si>
  <si>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</si>
  <si>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</si>
  <si>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</si>
  <si>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</si>
  <si>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</si>
  <si>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</si>
  <si>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</si>
  <si>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</si>
  <si>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</si>
  <si>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</si>
  <si>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</si>
  <si>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</si>
  <si>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</si>
  <si>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</si>
  <si>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</si>
  <si>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</si>
  <si>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</si>
  <si>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</si>
  <si>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</si>
  <si>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</si>
  <si>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</si>
  <si>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</si>
  <si>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</si>
  <si>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</si>
  <si>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</si>
  <si>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</si>
  <si>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</si>
  <si>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</si>
  <si>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</si>
  <si>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</si>
  <si>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</si>
  <si>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</si>
  <si>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</si>
  <si>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</si>
  <si>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</si>
  <si>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</si>
  <si>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</si>
  <si>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</si>
  <si>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</si>
  <si>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</si>
  <si>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</si>
  <si>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</si>
  <si>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</si>
  <si>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</si>
  <si>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</si>
  <si>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</si>
  <si>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</si>
  <si>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</si>
  <si>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</si>
  <si>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</si>
  <si>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</si>
  <si>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</si>
  <si>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</si>
  <si>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</si>
  <si>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</si>
  <si>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</si>
  <si>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</si>
  <si>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</si>
  <si>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</si>
  <si>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</si>
  <si>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</si>
  <si>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</si>
  <si>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</si>
  <si>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</si>
  <si>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</si>
  <si>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</si>
  <si>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</si>
  <si>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</si>
  <si>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</si>
  <si>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</si>
  <si>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</si>
  <si>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</si>
  <si>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</si>
  <si>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</si>
  <si>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</si>
  <si>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</si>
  <si>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</si>
  <si>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</si>
  <si>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</si>
  <si>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</si>
  <si>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</si>
  <si>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</si>
  <si>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</si>
  <si>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</si>
  <si>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</si>
  <si>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</si>
  <si>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</si>
  <si>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</si>
  <si>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</si>
  <si>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</si>
  <si>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</si>
  <si>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</si>
  <si>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</si>
  <si>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</si>
  <si>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</si>
  <si>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</si>
  <si>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</si>
  <si>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</si>
  <si>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</si>
  <si>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</si>
  <si>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</si>
  <si>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</si>
  <si>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</si>
  <si>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</si>
  <si>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</si>
  <si>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</si>
  <si>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</si>
  <si>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</si>
  <si>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</si>
  <si>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</si>
  <si>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</si>
  <si>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</si>
  <si>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</si>
  <si>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</si>
  <si>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</si>
  <si>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</si>
  <si>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</si>
  <si>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</si>
  <si>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</si>
  <si>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</si>
  <si>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</si>
  <si>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</si>
  <si>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</si>
  <si>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</si>
  <si>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</si>
  <si>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</si>
  <si>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</si>
  <si>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</si>
  <si>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</si>
  <si>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</si>
  <si>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</si>
  <si>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</si>
  <si>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</si>
  <si>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</si>
  <si>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</si>
  <si>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</si>
  <si>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</si>
  <si>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</si>
  <si>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</si>
  <si>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</si>
  <si>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</si>
  <si>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</si>
  <si>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</si>
  <si>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</si>
  <si>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</si>
  <si>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</si>
  <si>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</si>
  <si>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</si>
  <si>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</si>
  <si>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</si>
  <si>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</si>
  <si>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</si>
  <si>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</si>
  <si>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</si>
  <si>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</si>
  <si>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</si>
  <si>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</si>
  <si>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</si>
  <si>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</si>
  <si>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</si>
  <si>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</si>
  <si>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</si>
  <si>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</si>
  <si>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</si>
  <si>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</si>
  <si>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</si>
  <si>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</si>
  <si>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</si>
  <si>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</si>
  <si>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</si>
  <si>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</si>
  <si>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</si>
  <si>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</si>
  <si>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</si>
  <si>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</si>
  <si>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</si>
  <si>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</si>
  <si>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</si>
  <si>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</si>
  <si>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</si>
  <si>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</si>
  <si>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</si>
  <si>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</si>
  <si>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</si>
  <si>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</si>
  <si>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</si>
  <si>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</si>
  <si>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</si>
  <si>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</si>
  <si>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</si>
  <si>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</si>
  <si>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</si>
  <si>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</si>
  <si>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</si>
  <si>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</si>
  <si>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</si>
  <si>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</si>
  <si>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</si>
  <si>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</si>
  <si>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</si>
  <si>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</si>
  <si>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</si>
  <si>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</si>
  <si>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</si>
  <si>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</si>
  <si>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</si>
  <si>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</si>
  <si>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</si>
  <si>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</si>
  <si>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</si>
  <si>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</si>
  <si>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</si>
  <si>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</si>
  <si>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</si>
  <si>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</si>
  <si>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</si>
  <si>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</si>
  <si>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</si>
  <si>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</si>
  <si>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</si>
  <si>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</si>
  <si>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</si>
  <si>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</si>
  <si>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</si>
  <si>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</si>
  <si>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</si>
  <si>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</si>
  <si>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</si>
  <si>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</si>
  <si>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</si>
  <si>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</si>
  <si>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</si>
  <si>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</si>
  <si>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</si>
  <si>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</si>
  <si>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</si>
  <si>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</si>
  <si>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</si>
  <si>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</si>
  <si>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</si>
  <si>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</si>
  <si>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</si>
  <si>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</si>
  <si>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</si>
  <si>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</si>
  <si>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</si>
  <si>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</si>
  <si>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</si>
  <si>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</si>
  <si>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</si>
  <si>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</si>
  <si>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</si>
  <si>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</si>
  <si>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</si>
  <si>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</si>
  <si>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</si>
  <si>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</si>
  <si>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</si>
  <si>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</si>
  <si>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</si>
  <si>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</si>
  <si>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</si>
  <si>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</si>
  <si>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</si>
  <si>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</si>
  <si>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</si>
  <si>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</si>
  <si>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</si>
  <si>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</si>
  <si>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</si>
  <si>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</si>
  <si>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</si>
  <si>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</si>
  <si>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</si>
  <si>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</si>
  <si>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</si>
  <si>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</si>
  <si>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</si>
  <si>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</si>
  <si>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</si>
  <si>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</si>
  <si>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</si>
  <si>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</si>
  <si>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</si>
  <si>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</si>
  <si>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</si>
  <si>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</si>
  <si>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</si>
  <si>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</si>
  <si>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</si>
  <si>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</si>
  <si>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</si>
  <si>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</si>
  <si>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</si>
  <si>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</si>
  <si>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</si>
  <si>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</si>
  <si>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</si>
  <si>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</si>
  <si>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</si>
  <si>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</si>
  <si>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</si>
  <si>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</si>
  <si>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</si>
  <si>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</si>
  <si>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</si>
  <si>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</si>
  <si>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</si>
  <si>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</si>
  <si>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</si>
  <si>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</si>
  <si>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</si>
  <si>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</si>
  <si>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</si>
  <si>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</si>
  <si>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</si>
  <si>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</si>
  <si>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</si>
  <si>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</si>
  <si>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</si>
  <si>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</si>
  <si>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</si>
  <si>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</si>
  <si>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</si>
  <si>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</si>
  <si>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</si>
  <si>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</si>
  <si>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</si>
  <si>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</si>
  <si>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</si>
  <si>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</si>
  <si>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</si>
  <si>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</si>
  <si>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</si>
  <si>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</si>
  <si>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</si>
  <si>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</si>
  <si>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</si>
  <si>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</si>
  <si>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</si>
  <si>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</si>
  <si>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</si>
  <si>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</si>
  <si>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</si>
  <si>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</si>
  <si>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</si>
  <si>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</si>
  <si>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</si>
  <si>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</si>
  <si>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</si>
  <si>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</si>
  <si>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</si>
  <si>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</si>
  <si>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</si>
  <si>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</si>
  <si>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</si>
  <si>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</si>
  <si>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</si>
  <si>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</si>
  <si>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</si>
  <si>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</si>
  <si>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</si>
  <si>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</si>
  <si>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</si>
  <si>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</si>
  <si>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</si>
  <si>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</si>
  <si>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</si>
  <si>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</si>
  <si>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</si>
  <si>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</si>
  <si>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</si>
  <si>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</si>
  <si>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</si>
  <si>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</si>
  <si>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</si>
  <si>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</si>
  <si>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</si>
  <si>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</si>
  <si>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</si>
  <si>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</si>
  <si>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</si>
  <si>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</si>
  <si>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</si>
  <si>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</si>
  <si>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</si>
  <si>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</si>
  <si>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</si>
  <si>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</si>
  <si>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</si>
  <si>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</si>
  <si>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</si>
  <si>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</si>
  <si>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</si>
  <si>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</si>
  <si>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</si>
  <si>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</si>
  <si>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</si>
  <si>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</si>
  <si>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</si>
  <si>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</si>
  <si>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</si>
  <si>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</si>
  <si>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</si>
  <si>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</si>
  <si>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</si>
  <si>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</si>
  <si>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</si>
  <si>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</si>
  <si>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</si>
  <si>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</si>
  <si>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</si>
  <si>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</si>
  <si>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</si>
  <si>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</si>
  <si>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</si>
  <si>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</si>
  <si>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</si>
  <si>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</si>
  <si>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</si>
  <si>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</si>
  <si>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</si>
  <si>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</si>
  <si>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</si>
  <si>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</si>
  <si>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</si>
  <si>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</si>
  <si>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</si>
  <si>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</si>
  <si>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</si>
  <si>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</si>
  <si>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</si>
  <si>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</si>
  <si>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</si>
  <si>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</si>
  <si>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</si>
  <si>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</si>
  <si>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</si>
  <si>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</si>
  <si>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</si>
  <si>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</si>
  <si>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</si>
  <si>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</si>
  <si>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</si>
  <si>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</si>
  <si>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</si>
  <si>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</si>
  <si>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</si>
  <si>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</si>
  <si>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</si>
  <si>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</si>
  <si>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</si>
  <si>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</si>
  <si>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</si>
  <si>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</si>
  <si>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</si>
  <si>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</si>
  <si>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</si>
  <si>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</si>
  <si>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</si>
  <si>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</si>
  <si>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</si>
  <si>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</si>
  <si>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</si>
  <si>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</si>
  <si>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</si>
  <si>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</si>
  <si>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</si>
  <si>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</si>
  <si>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</si>
  <si>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</si>
  <si>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</si>
  <si>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</si>
  <si>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</si>
  <si>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</si>
  <si>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</si>
  <si>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</si>
  <si>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</si>
  <si>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</si>
  <si>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</si>
  <si>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</si>
  <si>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</si>
  <si>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</si>
  <si>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</si>
  <si>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</si>
  <si>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</si>
  <si>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</si>
  <si>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</si>
  <si>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</si>
  <si>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</si>
  <si>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</si>
  <si>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</si>
  <si>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</si>
  <si>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</si>
  <si>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</si>
  <si>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</si>
  <si>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</si>
  <si>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</si>
  <si>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</si>
  <si>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</si>
  <si>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</si>
  <si>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</si>
  <si>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</si>
  <si>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</si>
  <si>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</si>
  <si>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</si>
  <si>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</si>
  <si>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</si>
  <si>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</si>
  <si>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</si>
  <si>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</si>
  <si>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</si>
  <si>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</si>
  <si>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</si>
  <si>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</si>
  <si>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</si>
  <si>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</si>
  <si>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</si>
  <si>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</si>
  <si>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</si>
  <si>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</si>
  <si>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</si>
  <si>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</si>
  <si>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</si>
  <si>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</si>
  <si>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</si>
  <si>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</si>
  <si>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</si>
  <si>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</si>
  <si>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</si>
  <si>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</si>
  <si>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</si>
  <si>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</si>
  <si>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</si>
  <si>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</si>
  <si>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</si>
  <si>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</si>
  <si>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</si>
  <si>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</si>
  <si>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</si>
  <si>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</si>
  <si>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</si>
  <si>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</si>
  <si>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</si>
  <si>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</si>
  <si>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</si>
  <si>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</si>
  <si>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</si>
  <si>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</si>
  <si>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</si>
  <si>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</si>
  <si>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</si>
  <si>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</si>
  <si>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</si>
  <si>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</si>
  <si>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</si>
  <si>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</si>
  <si>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</si>
  <si>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</si>
  <si>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</si>
  <si>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</si>
  <si>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</si>
  <si>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</si>
  <si>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</si>
  <si>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</si>
  <si>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</si>
  <si>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</si>
  <si>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</si>
  <si>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</si>
  <si>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</si>
  <si>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</si>
  <si>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</si>
  <si>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</si>
  <si>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</si>
  <si>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</si>
  <si>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</si>
  <si>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</si>
  <si>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</si>
  <si>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</si>
  <si>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</si>
  <si>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</si>
  <si>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</si>
  <si>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</si>
  <si>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</si>
  <si>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</si>
  <si>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</si>
  <si>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</si>
  <si>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</si>
  <si>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</si>
  <si>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</si>
  <si>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</si>
  <si>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</si>
  <si>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</si>
  <si>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</si>
  <si>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</si>
  <si>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</si>
  <si>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</si>
  <si>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</si>
  <si>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</si>
  <si>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</si>
  <si>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</si>
  <si>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</si>
  <si>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</si>
  <si>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</si>
  <si>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</si>
  <si>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</si>
  <si>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</si>
  <si>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</si>
  <si>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</si>
  <si>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</si>
  <si>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</si>
  <si>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</si>
  <si>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</si>
  <si>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</si>
  <si>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</si>
  <si>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</si>
  <si>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</si>
  <si>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</si>
  <si>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</si>
  <si>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</si>
  <si>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</si>
  <si>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</si>
  <si>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</si>
  <si>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</si>
  <si>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</si>
  <si>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</si>
  <si>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</si>
  <si>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</si>
  <si>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</si>
  <si>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</si>
  <si>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</si>
  <si>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</si>
  <si>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</si>
  <si>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</si>
  <si>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</si>
  <si>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</si>
  <si>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</si>
  <si>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</si>
  <si>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</si>
  <si>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</si>
  <si>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</si>
  <si>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</si>
  <si>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</si>
  <si>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</si>
  <si>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</si>
  <si>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</si>
  <si>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</si>
  <si>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</si>
  <si>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</si>
  <si>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</si>
  <si>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</si>
  <si>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</si>
  <si>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</si>
  <si>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</si>
  <si>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</si>
  <si>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</si>
  <si>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</si>
  <si>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</si>
  <si>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</si>
  <si>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</si>
  <si>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</si>
  <si>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</si>
  <si>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</si>
  <si>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</si>
  <si>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</si>
  <si>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</si>
  <si>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</si>
  <si>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</si>
  <si>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</si>
  <si>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</si>
  <si>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</si>
  <si>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</si>
  <si>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</si>
  <si>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</si>
  <si>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</si>
  <si>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</si>
  <si>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</si>
  <si>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</si>
  <si>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</si>
  <si>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</si>
  <si>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</si>
  <si>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</si>
  <si>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</si>
  <si>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</si>
  <si>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</si>
  <si>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</si>
  <si>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</si>
  <si>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</si>
  <si>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</si>
  <si>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</si>
  <si>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</si>
  <si>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</si>
  <si>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</si>
  <si>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</si>
  <si>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</si>
  <si>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</si>
  <si>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</si>
  <si>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</si>
  <si>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</si>
  <si>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</si>
  <si>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</si>
  <si>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</si>
  <si>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</si>
  <si>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</si>
  <si>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</si>
  <si>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</si>
  <si>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</si>
  <si>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</si>
  <si>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</si>
  <si>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</si>
  <si>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</si>
  <si>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</si>
  <si>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</si>
  <si>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</si>
  <si>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</si>
  <si>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</si>
  <si>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</si>
  <si>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</si>
  <si>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</si>
  <si>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</si>
  <si>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</si>
  <si>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</si>
  <si>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</si>
  <si>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</si>
  <si>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</si>
  <si>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</si>
  <si>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</si>
  <si>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</si>
  <si>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</si>
  <si>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</si>
  <si>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</si>
  <si>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</si>
  <si>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</si>
  <si>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</si>
  <si>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</si>
  <si>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</si>
  <si>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</si>
  <si>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</si>
  <si>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</si>
  <si>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</si>
  <si>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</si>
  <si>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</si>
  <si>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</si>
  <si>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</si>
  <si>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</si>
  <si>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</si>
  <si>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</si>
  <si>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</si>
  <si>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</si>
  <si>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</si>
  <si>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</si>
  <si>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</si>
  <si>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</si>
  <si>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</si>
  <si>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</si>
  <si>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</si>
  <si>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</si>
  <si>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</si>
  <si>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</si>
  <si>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</si>
  <si>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</si>
  <si>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</si>
  <si>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</si>
  <si>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</si>
  <si>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</si>
  <si>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</si>
  <si>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</si>
  <si>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</si>
  <si>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</si>
  <si>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</si>
  <si>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</si>
  <si>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</si>
  <si>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</si>
  <si>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</si>
  <si>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</si>
  <si>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</si>
  <si>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</si>
  <si>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</si>
  <si>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</si>
  <si>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</si>
  <si>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</si>
  <si>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</si>
  <si>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</si>
  <si>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</si>
  <si>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</si>
  <si>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</si>
  <si>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</si>
  <si>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</si>
  <si>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</si>
  <si>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</si>
  <si>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</si>
  <si>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</si>
  <si>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</si>
  <si>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</si>
  <si>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</si>
  <si>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</si>
  <si>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</si>
  <si>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</si>
  <si>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</si>
  <si>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</si>
  <si>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</si>
  <si>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</si>
  <si>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</si>
  <si>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</si>
  <si>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</si>
  <si>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</si>
  <si>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</si>
  <si>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</si>
  <si>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</si>
  <si>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</si>
  <si>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</si>
  <si>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</si>
  <si>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</si>
  <si>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</si>
  <si>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</si>
  <si>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</si>
  <si>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</si>
  <si>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</si>
  <si>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</si>
  <si>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</si>
  <si>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</si>
  <si>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</si>
  <si>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</si>
  <si>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</si>
  <si>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</si>
  <si>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</si>
  <si>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</si>
  <si>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</si>
  <si>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</si>
  <si>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</si>
  <si>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</si>
  <si>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</si>
  <si>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</si>
  <si>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</si>
  <si>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</si>
  <si>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</si>
  <si>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</si>
  <si>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</si>
  <si>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</si>
  <si>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</si>
  <si>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</si>
  <si>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</si>
  <si>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</si>
  <si>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</si>
  <si>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</si>
  <si>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</si>
  <si>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</si>
  <si>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</si>
  <si>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</si>
  <si>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</si>
  <si>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</si>
  <si>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</si>
  <si>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</si>
  <si>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</si>
  <si>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</si>
  <si>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</si>
  <si>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</si>
  <si>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</si>
  <si>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</si>
  <si>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</si>
  <si>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</si>
  <si>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</si>
  <si>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</si>
  <si>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</si>
  <si>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</si>
  <si>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</si>
  <si>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</si>
  <si>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</si>
  <si>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</si>
  <si>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</si>
  <si>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</si>
  <si>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</si>
  <si>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</si>
  <si>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</si>
  <si>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</si>
  <si>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</si>
  <si>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</si>
  <si>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</si>
  <si>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</si>
  <si>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</si>
  <si>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</si>
  <si>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</si>
  <si>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</si>
  <si>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</si>
  <si>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</si>
  <si>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</si>
  <si>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</si>
  <si>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</si>
  <si>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</si>
  <si>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</si>
  <si>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</si>
  <si>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</si>
  <si>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</si>
  <si>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</si>
  <si>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</si>
  <si>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</si>
  <si>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</si>
  <si>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</si>
  <si>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</si>
  <si>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</si>
  <si>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</si>
  <si>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</si>
  <si>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</si>
  <si>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</si>
  <si>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</si>
  <si>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</si>
  <si>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</si>
  <si>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</si>
  <si>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</si>
  <si>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</si>
  <si>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</si>
  <si>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</si>
  <si>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</si>
  <si>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</si>
  <si>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</si>
  <si>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</si>
  <si>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</si>
  <si>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</si>
  <si>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</si>
  <si>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</si>
  <si>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</si>
  <si>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</si>
  <si>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</si>
  <si>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</si>
  <si>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</si>
  <si>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</si>
  <si>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</si>
  <si>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</si>
  <si>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</si>
  <si>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</si>
  <si>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</si>
  <si>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</si>
  <si>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</si>
  <si>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</si>
  <si>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</si>
  <si>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</si>
  <si>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</si>
  <si>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</si>
  <si>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</si>
  <si>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</si>
  <si>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</si>
  <si>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</si>
  <si>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</si>
  <si>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</si>
  <si>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</si>
  <si>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</si>
  <si>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</si>
  <si>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</si>
  <si>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</si>
  <si>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</si>
  <si>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</si>
  <si>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</si>
  <si>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</si>
  <si>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</si>
  <si>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</si>
  <si>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</si>
  <si>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</si>
  <si>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</si>
  <si>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</si>
  <si>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</si>
  <si>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</si>
  <si>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</si>
  <si>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</si>
  <si>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</si>
  <si>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</si>
  <si>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</si>
  <si>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</si>
  <si>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</si>
  <si>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</si>
  <si>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</si>
  <si>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</si>
  <si>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</si>
  <si>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</si>
  <si>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</si>
  <si>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</si>
  <si>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</si>
  <si>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</si>
  <si>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</si>
  <si>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</si>
  <si>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</si>
  <si>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</si>
  <si>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</si>
  <si>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</si>
  <si>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</si>
  <si>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</si>
  <si>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</si>
  <si>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</si>
  <si>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</si>
  <si>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</si>
  <si>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</si>
  <si>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</si>
  <si>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</si>
  <si>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</si>
  <si>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</si>
  <si>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</si>
  <si>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</si>
  <si>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</si>
  <si>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</si>
  <si>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</si>
  <si>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</si>
  <si>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</si>
  <si>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</si>
  <si>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</si>
  <si>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</si>
  <si>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</si>
  <si>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</si>
  <si>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</si>
  <si>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</si>
  <si>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</si>
  <si>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</si>
  <si>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</si>
  <si>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</si>
  <si>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</si>
  <si>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</si>
  <si>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</si>
  <si>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</si>
  <si>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</si>
  <si>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</si>
  <si>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</si>
  <si>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</si>
  <si>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</si>
  <si>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</si>
  <si>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</si>
  <si>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</si>
  <si>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</si>
  <si>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</si>
  <si>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</si>
  <si>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</si>
  <si>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</si>
  <si>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</si>
  <si>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</si>
  <si>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</si>
  <si>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</si>
  <si>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</si>
  <si>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</si>
  <si>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</si>
  <si>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</si>
  <si>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</si>
  <si>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</si>
  <si>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</si>
  <si>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</si>
  <si>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</si>
  <si>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</si>
  <si>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</si>
  <si>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</si>
  <si>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</si>
  <si>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</si>
  <si>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</si>
  <si>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</si>
  <si>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</si>
  <si>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</si>
  <si>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</si>
  <si>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</si>
  <si>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</si>
  <si>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</si>
  <si>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</si>
  <si>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</si>
  <si>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</si>
  <si>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</si>
  <si>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</si>
  <si>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</si>
  <si>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</si>
  <si>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</si>
  <si>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</si>
  <si>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</si>
  <si>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</si>
  <si>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</si>
  <si>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</si>
  <si>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</si>
  <si>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</si>
  <si>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</si>
  <si>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</si>
  <si>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</si>
  <si>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</si>
  <si>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</si>
  <si>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</si>
  <si>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</si>
  <si>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</si>
  <si>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</si>
  <si>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</si>
  <si>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</si>
  <si>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</si>
  <si>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</si>
  <si>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</si>
  <si>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</si>
  <si>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</si>
  <si>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</si>
  <si>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</si>
  <si>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</si>
  <si>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</si>
  <si>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</si>
  <si>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</si>
  <si>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</si>
  <si>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</si>
  <si>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</si>
  <si>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</si>
  <si>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</si>
  <si>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</si>
  <si>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</si>
  <si>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</si>
  <si>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</si>
  <si>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</si>
  <si>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</si>
  <si>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</si>
  <si>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</si>
  <si>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</si>
  <si>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</si>
  <si>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</si>
  <si>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</si>
  <si>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</si>
  <si>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</si>
  <si>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</si>
  <si>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</si>
  <si>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</si>
  <si>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</si>
  <si>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</si>
  <si>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</si>
  <si>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</si>
  <si>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</si>
  <si>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</si>
  <si>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</si>
  <si>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</si>
  <si>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</si>
  <si>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</si>
  <si>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</si>
  <si>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</si>
  <si>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</si>
  <si>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</si>
  <si>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</si>
  <si>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</si>
  <si>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</si>
  <si>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</si>
  <si>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</si>
  <si>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</si>
  <si>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</si>
  <si>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</si>
  <si>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</si>
  <si>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</si>
  <si>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</si>
  <si>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</si>
  <si>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</si>
  <si>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</si>
  <si>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</si>
  <si>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</si>
  <si>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</si>
  <si>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</si>
  <si>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</si>
  <si>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</si>
  <si>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</si>
  <si>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</si>
  <si>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</si>
  <si>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</si>
  <si>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</si>
  <si>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</si>
  <si>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</si>
  <si>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</si>
  <si>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</si>
  <si>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</si>
  <si>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</si>
  <si>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</si>
  <si>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</si>
  <si>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</si>
  <si>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</si>
  <si>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</si>
  <si>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</si>
  <si>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</si>
  <si>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</si>
  <si>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</si>
  <si>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</si>
  <si>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</si>
  <si>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</si>
  <si>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</si>
  <si>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</si>
  <si>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</si>
  <si>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</si>
  <si>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</si>
  <si>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</si>
  <si>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</si>
  <si>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</si>
  <si>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</si>
  <si>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</si>
  <si>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</si>
  <si>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</si>
  <si>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</si>
  <si>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</si>
  <si>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</si>
  <si>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</si>
  <si>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</si>
  <si>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</si>
  <si>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</si>
  <si>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</si>
  <si>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</si>
  <si>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</si>
  <si>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</si>
  <si>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</si>
  <si>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</si>
  <si>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</si>
  <si>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</si>
  <si>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</si>
  <si>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</si>
  <si>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</si>
  <si>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</si>
  <si>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</si>
  <si>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</si>
  <si>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</si>
  <si>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</si>
  <si>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</si>
  <si>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</si>
  <si>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</si>
  <si>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</si>
  <si>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</si>
  <si>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</si>
  <si>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</si>
  <si>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</si>
  <si>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</si>
  <si>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</si>
  <si>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</si>
  <si>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</si>
  <si>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</si>
  <si>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</si>
  <si>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</si>
  <si>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</si>
  <si>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</si>
  <si>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</si>
  <si>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</si>
  <si>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</si>
  <si>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</si>
  <si>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</si>
  <si>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</si>
  <si>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</si>
  <si>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</si>
  <si>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</si>
  <si>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</si>
  <si>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</si>
  <si>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</si>
  <si>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</si>
  <si>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</si>
  <si>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</si>
  <si>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</si>
  <si>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</si>
  <si>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</si>
  <si>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</si>
  <si>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</si>
  <si>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</si>
  <si>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</si>
  <si>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</si>
  <si>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</si>
  <si>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</si>
  <si>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</si>
  <si>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</si>
  <si>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</si>
  <si>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</si>
  <si>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</si>
  <si>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</si>
  <si>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</si>
  <si>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</si>
  <si>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</si>
  <si>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</si>
  <si>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</si>
  <si>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</si>
  <si>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</si>
  <si>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</si>
  <si>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</si>
  <si>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</si>
  <si>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</si>
  <si>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</si>
  <si>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</si>
  <si>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</si>
  <si>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</si>
  <si>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</si>
  <si>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</si>
  <si>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</si>
  <si>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</si>
  <si>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</si>
  <si>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</si>
  <si>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</si>
  <si>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</si>
  <si>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</si>
  <si>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</si>
  <si>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</si>
  <si>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</si>
  <si>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</si>
  <si>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</si>
  <si>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</si>
  <si>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</si>
  <si>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</si>
  <si>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</si>
  <si>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</si>
  <si>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</si>
  <si>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</si>
  <si>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</si>
  <si>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</si>
  <si>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</si>
  <si>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</si>
  <si>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</si>
  <si>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</si>
  <si>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</si>
  <si>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</si>
  <si>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</si>
  <si>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</si>
  <si>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</si>
  <si>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</si>
  <si>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</si>
  <si>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</si>
  <si>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</si>
  <si>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</si>
  <si>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</si>
  <si>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</si>
  <si>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</si>
  <si>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</si>
  <si>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</si>
  <si>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</si>
  <si>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</si>
  <si>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</si>
  <si>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</si>
  <si>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</si>
  <si>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</si>
  <si>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</si>
  <si>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</si>
  <si>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</si>
  <si>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</si>
  <si>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</si>
  <si>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</si>
  <si>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</si>
  <si>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</si>
  <si>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</si>
  <si>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</si>
  <si>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</si>
  <si>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</si>
  <si>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</si>
  <si>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</si>
  <si>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</si>
  <si>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</si>
  <si>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</si>
  <si>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</si>
  <si>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</si>
  <si>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</si>
  <si>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</si>
  <si>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</si>
  <si>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</si>
  <si>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</si>
  <si>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</si>
  <si>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</si>
  <si>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</si>
  <si>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</si>
  <si>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</si>
  <si>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</si>
  <si>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</si>
  <si>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</si>
  <si>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</si>
  <si>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</si>
  <si>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</si>
  <si>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</si>
  <si>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</si>
  <si>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</si>
  <si>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</si>
  <si>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</si>
  <si>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</si>
  <si>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</si>
  <si>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</si>
  <si>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</si>
  <si>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</si>
  <si>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</si>
  <si>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</si>
  <si>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</si>
  <si>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</si>
  <si>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</si>
  <si>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</si>
  <si>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</si>
  <si>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</si>
  <si>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</si>
  <si>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</si>
  <si>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</si>
  <si>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</si>
  <si>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</si>
  <si>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</si>
  <si>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</si>
  <si>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</si>
  <si>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</si>
  <si>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</si>
  <si>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</si>
  <si>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</si>
  <si>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</si>
  <si>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</si>
  <si>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</si>
  <si>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</si>
  <si>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</si>
  <si>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</si>
  <si>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</si>
  <si>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</si>
  <si>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</si>
  <si>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</si>
  <si>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</si>
  <si>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</si>
  <si>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</si>
  <si>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</si>
  <si>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</si>
  <si>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</si>
  <si>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</si>
  <si>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</si>
  <si>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</si>
  <si>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</si>
  <si>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</si>
  <si>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</si>
  <si>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</si>
  <si>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</si>
  <si>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</si>
  <si>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</si>
  <si>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</si>
  <si>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</si>
  <si>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</si>
  <si>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</si>
  <si>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</si>
  <si>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</si>
  <si>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</si>
  <si>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</si>
  <si>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</si>
  <si>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</si>
  <si>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</si>
  <si>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</si>
  <si>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</si>
  <si>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</si>
  <si>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</si>
  <si>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</si>
  <si>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</si>
  <si>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</si>
  <si>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</si>
  <si>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</si>
  <si>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</si>
  <si>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</si>
  <si>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</si>
  <si>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</si>
  <si>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</si>
  <si>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</si>
  <si>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</si>
  <si>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</si>
  <si>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</si>
  <si>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</si>
  <si>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</si>
  <si>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</si>
  <si>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</si>
  <si>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</si>
  <si>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</si>
  <si>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</si>
  <si>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</si>
  <si>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</si>
  <si>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</si>
  <si>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</si>
  <si>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</si>
  <si>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</si>
  <si>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</si>
  <si>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</si>
  <si>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</si>
  <si>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</si>
  <si>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</si>
  <si>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</si>
  <si>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</si>
  <si>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</si>
  <si>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</si>
  <si>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</si>
  <si>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</si>
  <si>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</si>
  <si>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</si>
  <si>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</si>
  <si>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</si>
  <si>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</si>
  <si>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</si>
  <si>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</si>
  <si>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</si>
  <si>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</si>
  <si>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</si>
  <si>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</si>
  <si>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</si>
  <si>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</si>
  <si>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</si>
  <si>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</si>
  <si>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</si>
  <si>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</si>
  <si>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</si>
  <si>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</si>
  <si>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</si>
  <si>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</si>
  <si>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</si>
  <si>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</si>
  <si>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</si>
  <si>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</si>
  <si>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</si>
  <si>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</si>
  <si>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</si>
  <si>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</si>
  <si>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</si>
  <si>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</si>
  <si>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</si>
  <si>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</si>
  <si>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</si>
  <si>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</si>
  <si>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</si>
  <si>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</si>
  <si>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</si>
  <si>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</si>
  <si>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</si>
  <si>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</si>
  <si>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</si>
  <si>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</si>
  <si>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</si>
  <si>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</si>
  <si>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</si>
  <si>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</si>
  <si>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</si>
  <si>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</si>
  <si>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</si>
  <si>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</si>
  <si>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</si>
  <si>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</si>
  <si>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</si>
  <si>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</si>
  <si>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</si>
  <si>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</si>
  <si>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</si>
  <si>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</si>
  <si>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</si>
  <si>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</si>
  <si>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</si>
  <si>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</si>
  <si>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</si>
  <si>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</si>
  <si>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</si>
  <si>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</si>
  <si>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</si>
  <si>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</si>
  <si>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</si>
  <si>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</si>
  <si>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</si>
  <si>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</si>
  <si>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</si>
  <si>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</si>
  <si>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</si>
  <si>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</si>
  <si>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</si>
  <si>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</si>
  <si>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</si>
  <si>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</si>
  <si>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</si>
  <si>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</si>
  <si>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</si>
  <si>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</si>
  <si>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</si>
  <si>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</si>
  <si>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</si>
  <si>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</si>
  <si>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</si>
  <si>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</si>
  <si>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</si>
  <si>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</si>
  <si>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</si>
  <si>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</si>
  <si>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</si>
  <si>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</si>
  <si>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</si>
  <si>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</si>
  <si>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</si>
  <si>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</si>
  <si>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</si>
  <si>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</si>
  <si>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</si>
  <si>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</si>
  <si>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</si>
  <si>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</si>
  <si>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</si>
  <si>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</si>
  <si>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</si>
  <si>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</si>
  <si>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</si>
  <si>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</si>
  <si>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</si>
  <si>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</si>
  <si>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</si>
  <si>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</si>
  <si>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</si>
  <si>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</si>
  <si>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</si>
  <si>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</si>
  <si>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</si>
  <si>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</si>
  <si>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</si>
  <si>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</si>
  <si>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</si>
  <si>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</si>
  <si>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</si>
  <si>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</si>
  <si>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</si>
  <si>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</si>
  <si>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</si>
  <si>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</si>
  <si>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</si>
  <si>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</si>
  <si>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</si>
  <si>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</si>
  <si>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</si>
  <si>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</si>
  <si>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</si>
  <si>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</si>
  <si>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</si>
  <si>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</si>
  <si>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</si>
  <si>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</si>
  <si>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</si>
  <si>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</si>
  <si>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</si>
  <si>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</si>
  <si>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</si>
  <si>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</si>
  <si>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</si>
  <si>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</si>
  <si>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</si>
  <si>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</si>
  <si>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</si>
  <si>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</si>
  <si>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</si>
  <si>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</si>
  <si>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</si>
  <si>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</si>
  <si>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</si>
  <si>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</si>
  <si>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</si>
  <si>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</si>
  <si>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</si>
  <si>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</si>
  <si>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</si>
  <si>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</si>
  <si>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</si>
  <si>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</si>
  <si>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</si>
  <si>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</si>
  <si>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</si>
  <si>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</si>
  <si>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</si>
  <si>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</si>
  <si>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</si>
  <si>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</si>
  <si>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</si>
  <si>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</si>
  <si>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</si>
  <si>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</si>
  <si>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</si>
  <si>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</si>
  <si>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</si>
  <si>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</si>
  <si>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</si>
  <si>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</si>
  <si>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</si>
  <si>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</si>
  <si>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</si>
  <si>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</si>
  <si>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</si>
  <si>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</si>
  <si>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</si>
  <si>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</si>
  <si>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</si>
  <si>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</si>
  <si>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</si>
  <si>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</si>
  <si>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</si>
  <si>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</si>
  <si>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</si>
  <si>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</si>
  <si>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</si>
  <si>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</si>
  <si>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</si>
  <si>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</si>
  <si>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</si>
  <si>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</si>
  <si>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</si>
  <si>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</si>
  <si>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</si>
  <si>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</si>
  <si>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</si>
  <si>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</si>
  <si>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</si>
  <si>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</si>
  <si>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</si>
  <si>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</si>
  <si>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</si>
  <si>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</si>
  <si>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</si>
  <si>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</si>
  <si>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</si>
  <si>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</si>
  <si>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</si>
  <si>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</si>
  <si>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</si>
  <si>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</si>
  <si>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</si>
  <si>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</si>
  <si>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</si>
  <si>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</si>
  <si>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</si>
  <si>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</si>
  <si>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</si>
  <si>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</si>
  <si>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</si>
  <si>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</si>
  <si>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</si>
  <si>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</si>
  <si>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</si>
  <si>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</si>
  <si>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</si>
  <si>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</si>
  <si>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</si>
  <si>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</si>
  <si>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</si>
  <si>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</si>
  <si>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</si>
  <si>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</si>
  <si>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</si>
  <si>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</si>
  <si>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</si>
  <si>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</si>
  <si>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</si>
  <si>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</si>
  <si>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</si>
  <si>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</si>
  <si>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</si>
  <si>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</si>
  <si>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</si>
  <si>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</si>
  <si>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</si>
  <si>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</si>
  <si>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</si>
  <si>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</si>
  <si>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</si>
  <si>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</si>
  <si>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</si>
  <si>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</si>
  <si>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</si>
  <si>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</si>
  <si>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</si>
  <si>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</si>
  <si>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</si>
  <si>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</si>
  <si>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</si>
  <si>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</si>
  <si>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</si>
  <si>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</si>
  <si>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</si>
  <si>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</si>
  <si>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</si>
  <si>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</si>
  <si>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</si>
  <si>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</si>
  <si>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</si>
  <si>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</si>
  <si>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</si>
  <si>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</si>
  <si>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</si>
  <si>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</si>
  <si>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</si>
  <si>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</si>
  <si>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</si>
  <si>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</si>
  <si>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</si>
  <si>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</si>
  <si>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</si>
  <si>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</si>
  <si>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</si>
  <si>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</si>
  <si>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</si>
  <si>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</si>
  <si>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</si>
  <si>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</si>
  <si>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</si>
  <si>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</si>
  <si>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</si>
  <si>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</si>
  <si>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</si>
  <si>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</si>
  <si>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</si>
  <si>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</si>
  <si>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</si>
  <si>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</si>
  <si>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</si>
  <si>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</si>
  <si>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</si>
  <si>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</si>
  <si>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</si>
  <si>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</si>
  <si>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</si>
  <si>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</si>
  <si>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</si>
  <si>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</si>
  <si>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</si>
  <si>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</si>
  <si>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</si>
  <si>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</si>
  <si>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</si>
  <si>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</si>
  <si>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</si>
  <si>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</si>
  <si>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</si>
  <si>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</si>
  <si>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</si>
  <si>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</si>
  <si>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</si>
  <si>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</si>
  <si>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</si>
  <si>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</si>
  <si>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</si>
  <si>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</si>
  <si>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</si>
  <si>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</si>
  <si>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</si>
  <si>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</si>
  <si>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</si>
  <si>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</si>
  <si>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</si>
  <si>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</si>
  <si>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</si>
  <si>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</si>
  <si>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</si>
  <si>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</si>
  <si>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</si>
  <si>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</si>
  <si>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</si>
  <si>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</si>
  <si>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</si>
  <si>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</si>
  <si>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</si>
  <si>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</si>
  <si>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</si>
  <si>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</si>
  <si>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</si>
  <si>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</si>
  <si>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</si>
  <si>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</si>
  <si>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</si>
  <si>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</si>
  <si>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</si>
  <si>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</si>
  <si>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</si>
  <si>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</si>
  <si>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</si>
  <si>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</si>
  <si>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</si>
  <si>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</si>
  <si>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</si>
  <si>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</si>
  <si>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</si>
  <si>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</si>
  <si>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</si>
  <si>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</si>
  <si>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</si>
  <si>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</si>
  <si>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</si>
  <si>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</si>
  <si>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</si>
  <si>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</si>
  <si>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</si>
  <si>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</si>
  <si>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</si>
  <si>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</si>
  <si>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</si>
  <si>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</si>
  <si>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</si>
  <si>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</si>
  <si>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</si>
  <si>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</si>
  <si>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</si>
  <si>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</si>
  <si>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</si>
  <si>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</si>
  <si>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</si>
  <si>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</si>
  <si>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</si>
  <si>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</si>
  <si>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</si>
  <si>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</si>
  <si>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</si>
  <si>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</si>
  <si>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</si>
  <si>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</si>
  <si>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</si>
  <si>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</si>
  <si>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</si>
  <si>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</si>
  <si>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</si>
  <si>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</si>
  <si>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</si>
  <si>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</si>
  <si>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</si>
  <si>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</si>
  <si>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</si>
  <si>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</si>
  <si>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</si>
  <si>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</si>
  <si>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</si>
  <si>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</si>
  <si>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</si>
  <si>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</si>
  <si>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</si>
  <si>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</si>
  <si>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</si>
  <si>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</si>
  <si>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</si>
  <si>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</si>
  <si>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</si>
  <si>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</si>
  <si>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</si>
  <si>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</si>
  <si>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</si>
  <si>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</si>
  <si>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</si>
  <si>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</si>
  <si>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</si>
  <si>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</si>
  <si>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</si>
  <si>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</si>
  <si>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</si>
  <si>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</si>
  <si>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</si>
  <si>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</si>
  <si>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</si>
  <si>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</si>
  <si>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</si>
  <si>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</si>
  <si>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</si>
  <si>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</si>
  <si>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</si>
  <si>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</si>
  <si>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</si>
  <si>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</si>
  <si>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</si>
  <si>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</si>
  <si>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</si>
  <si>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</si>
  <si>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</si>
  <si>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</si>
  <si>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</si>
  <si>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</si>
  <si>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</si>
  <si>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</si>
  <si>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</si>
  <si>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</si>
  <si>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</si>
  <si>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</si>
  <si>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</si>
  <si>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</si>
  <si>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</si>
  <si>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</si>
  <si>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</si>
  <si>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</si>
  <si>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</si>
  <si>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</si>
  <si>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</si>
  <si>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</si>
  <si>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</si>
  <si>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</si>
  <si>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</si>
  <si>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</si>
  <si>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</si>
  <si>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</si>
  <si>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</si>
  <si>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</si>
  <si>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</si>
  <si>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</si>
  <si>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</si>
  <si>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</si>
  <si>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</si>
  <si>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</si>
  <si>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</si>
  <si>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</si>
  <si>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</si>
  <si>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</si>
  <si>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</si>
  <si>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</si>
  <si>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</si>
  <si>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</si>
  <si>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</si>
  <si>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</si>
  <si>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</si>
  <si>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</si>
  <si>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</si>
  <si>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</si>
  <si>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</si>
  <si>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</si>
  <si>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</si>
  <si>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</si>
  <si>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</si>
  <si>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</si>
  <si>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</si>
  <si>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</si>
  <si>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</si>
  <si>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</si>
  <si>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</si>
  <si>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</si>
  <si>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</si>
  <si>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</si>
  <si>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</si>
  <si>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</si>
  <si>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</si>
  <si>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</si>
  <si>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</si>
  <si>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</si>
  <si>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</si>
  <si>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</si>
  <si>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</si>
  <si>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</si>
  <si>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</si>
  <si>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</si>
  <si>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</si>
  <si>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</si>
  <si>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</si>
  <si>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</si>
  <si>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</si>
  <si>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</si>
  <si>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</si>
  <si>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</si>
  <si>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</si>
  <si>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</si>
  <si>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</si>
  <si>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</si>
  <si>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</si>
  <si>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</si>
  <si>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</si>
  <si>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</si>
  <si>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</si>
  <si>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</si>
  <si>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</si>
  <si>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</si>
  <si>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</si>
  <si>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</si>
  <si>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</si>
  <si>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</si>
  <si>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</si>
  <si>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</si>
  <si>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</si>
  <si>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</si>
  <si>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</si>
  <si>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</si>
  <si>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</si>
  <si>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</si>
  <si>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</si>
  <si>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</si>
  <si>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</si>
  <si>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</si>
  <si>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</si>
  <si>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</si>
  <si>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</si>
  <si>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</si>
  <si>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</si>
  <si>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</si>
  <si>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</si>
  <si>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</si>
  <si>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</si>
  <si>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</si>
  <si>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</si>
  <si>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</si>
  <si>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</si>
  <si>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</si>
  <si>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</si>
  <si>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</si>
  <si>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</si>
  <si>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</si>
  <si>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</si>
  <si>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</si>
  <si>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</si>
  <si>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</si>
  <si>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</si>
  <si>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</si>
  <si>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</si>
  <si>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</si>
  <si>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</si>
  <si>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</si>
  <si>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</si>
  <si>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</si>
  <si>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</si>
  <si>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</si>
  <si>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</si>
  <si>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</si>
  <si>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</si>
  <si>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</si>
  <si>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</si>
  <si>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</si>
  <si>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</si>
  <si>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</si>
  <si>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</si>
  <si>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</si>
  <si>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</si>
  <si>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</si>
  <si>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</si>
  <si>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</si>
  <si>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</si>
  <si>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</si>
  <si>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</si>
  <si>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</si>
  <si>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</si>
  <si>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</si>
  <si>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</si>
  <si>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</si>
  <si>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</si>
  <si>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</si>
  <si>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</si>
  <si>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</si>
  <si>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</si>
  <si>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</si>
  <si>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</si>
  <si>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</si>
  <si>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</si>
  <si>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</si>
  <si>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</si>
  <si>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</si>
  <si>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</si>
  <si>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</si>
  <si>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</si>
  <si>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</si>
  <si>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</si>
  <si>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</si>
  <si>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</si>
  <si>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</si>
  <si>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</si>
  <si>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</si>
  <si>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</si>
  <si>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</si>
  <si>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</si>
  <si>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</si>
  <si>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</si>
  <si>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</si>
  <si>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</si>
  <si>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</si>
  <si>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</si>
  <si>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</si>
  <si>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</si>
  <si>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</si>
  <si>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</si>
  <si>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</si>
  <si>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</si>
  <si>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</si>
  <si>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</si>
  <si>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</si>
  <si>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</si>
  <si>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</si>
  <si>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</si>
  <si>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</si>
  <si>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</si>
  <si>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</si>
  <si>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</si>
  <si>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</si>
  <si>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</si>
  <si>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</si>
  <si>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</si>
  <si>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</si>
  <si>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</si>
  <si>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</si>
  <si>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</si>
  <si>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</si>
  <si>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</si>
  <si>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</si>
  <si>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</si>
  <si>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</si>
  <si>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</si>
  <si>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</si>
  <si>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</si>
  <si>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</si>
  <si>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</si>
  <si>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</si>
  <si>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</si>
  <si>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</si>
  <si>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</si>
  <si>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</si>
  <si>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</si>
  <si>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</si>
  <si>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</si>
  <si>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</si>
  <si>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</si>
  <si>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</si>
  <si>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</si>
  <si>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</si>
  <si>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</si>
  <si>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</si>
  <si>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</si>
  <si>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</si>
  <si>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</si>
  <si>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</si>
  <si>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</si>
  <si>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</si>
  <si>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</si>
  <si>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</si>
  <si>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</si>
  <si>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</si>
  <si>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</si>
  <si>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</si>
  <si>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</si>
  <si>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</si>
  <si>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</si>
  <si>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</si>
  <si>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</si>
  <si>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</si>
  <si>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</si>
  <si>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</si>
  <si>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</si>
  <si>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</si>
  <si>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</si>
  <si>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</si>
  <si>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</si>
  <si>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</si>
  <si>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</si>
  <si>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</si>
  <si>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</si>
  <si>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</si>
  <si>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</si>
  <si>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</si>
  <si>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</si>
  <si>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</si>
  <si>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</si>
  <si>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</si>
  <si>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</si>
  <si>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</si>
  <si>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</si>
  <si>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</si>
  <si>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</si>
  <si>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</si>
  <si>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</si>
  <si>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</si>
  <si>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</si>
  <si>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</si>
  <si>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</si>
  <si>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</si>
  <si>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</si>
  <si>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</si>
  <si>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</si>
  <si>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</si>
  <si>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</si>
  <si>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</si>
  <si>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</si>
  <si>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</si>
  <si>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</si>
  <si>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</si>
  <si>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</si>
  <si>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</si>
  <si>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</si>
  <si>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</si>
  <si>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</si>
  <si>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</si>
  <si>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</si>
  <si>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</si>
  <si>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</si>
  <si>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</si>
  <si>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</si>
  <si>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</si>
  <si>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</si>
  <si>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</si>
  <si>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</si>
  <si>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</si>
  <si>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</si>
  <si>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</si>
  <si>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</si>
  <si>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</si>
  <si>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</si>
  <si>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</si>
  <si>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</si>
  <si>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</si>
  <si>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</si>
  <si>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</si>
  <si>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</si>
  <si>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</si>
  <si>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</si>
  <si>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</si>
  <si>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</si>
  <si>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</si>
  <si>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</si>
  <si>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</si>
  <si>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</si>
  <si>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</si>
  <si>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</si>
  <si>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</si>
  <si>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</si>
  <si>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</si>
  <si>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</si>
  <si>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</si>
  <si>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</si>
  <si>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</si>
  <si>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</si>
  <si>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</si>
  <si>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</si>
  <si>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</si>
  <si>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</si>
  <si>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</si>
  <si>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</si>
  <si>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</si>
  <si>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</si>
  <si>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</si>
  <si>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</si>
  <si>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</si>
  <si>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</si>
  <si>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</si>
  <si>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</si>
  <si>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</si>
  <si>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</si>
  <si>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</si>
  <si>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</si>
  <si>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</si>
  <si>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</si>
  <si>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</si>
  <si>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</si>
  <si>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</si>
  <si>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</si>
  <si>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</si>
  <si>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</si>
  <si>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</si>
  <si>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</si>
  <si>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</si>
  <si>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</si>
  <si>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</si>
  <si>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</si>
  <si>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</si>
  <si>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</si>
  <si>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</si>
  <si>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</si>
  <si>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</si>
  <si>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</si>
  <si>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</si>
  <si>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</si>
  <si>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</si>
  <si>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</si>
  <si>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</si>
  <si>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</si>
  <si>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</si>
  <si>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</si>
  <si>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</si>
  <si>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</si>
  <si>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</si>
  <si>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</si>
  <si>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</si>
  <si>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</si>
  <si>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</si>
  <si>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</si>
  <si>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</si>
  <si>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</si>
  <si>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</si>
  <si>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</si>
  <si>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</si>
  <si>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</si>
  <si>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</si>
  <si>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</si>
  <si>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</si>
  <si>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</si>
  <si>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</si>
  <si>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</si>
  <si>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</si>
  <si>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</si>
  <si>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</si>
  <si>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</si>
  <si>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</si>
  <si>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</si>
  <si>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</si>
  <si>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</si>
  <si>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</si>
  <si>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</si>
  <si>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</si>
  <si>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</si>
  <si>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</si>
  <si>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</si>
  <si>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</si>
  <si>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</si>
  <si>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</si>
  <si>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</si>
  <si>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</si>
  <si>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</si>
  <si>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</si>
  <si>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</si>
  <si>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</si>
  <si>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</si>
  <si>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</si>
  <si>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</si>
  <si>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</si>
  <si>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</si>
  <si>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</si>
  <si>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</si>
  <si>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</si>
  <si>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</si>
  <si>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</si>
  <si>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</si>
  <si>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</si>
  <si>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</si>
  <si>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</si>
  <si>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</si>
  <si>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</si>
  <si>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</si>
  <si>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</si>
  <si>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</si>
  <si>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</si>
  <si>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</si>
  <si>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</si>
  <si>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</si>
  <si>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</si>
  <si>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</si>
  <si>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</si>
  <si>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</si>
  <si>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</si>
  <si>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</si>
  <si>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</si>
  <si>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</si>
  <si>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</si>
  <si>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</si>
  <si>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</si>
  <si>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</si>
  <si>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</si>
  <si>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</si>
  <si>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</si>
  <si>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</si>
  <si>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</si>
  <si>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</si>
  <si>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</si>
  <si>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</si>
  <si>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</si>
  <si>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</si>
  <si>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</si>
  <si>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</si>
  <si>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</si>
  <si>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</si>
  <si>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</si>
  <si>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</si>
  <si>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</si>
  <si>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</si>
  <si>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</si>
  <si>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</si>
  <si>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</si>
  <si>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</si>
  <si>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</si>
  <si>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</si>
  <si>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</si>
  <si>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</si>
  <si>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</si>
  <si>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</si>
  <si>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</si>
  <si>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</si>
  <si>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</si>
  <si>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</si>
  <si>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</si>
  <si>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</si>
  <si>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</si>
  <si>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</si>
  <si>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</si>
  <si>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</si>
  <si>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</si>
  <si>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</si>
  <si>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</si>
  <si>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</si>
  <si>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</si>
  <si>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</si>
  <si>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</si>
  <si>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</si>
  <si>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</si>
  <si>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</si>
  <si>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</si>
  <si>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</si>
  <si>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</si>
  <si>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</si>
  <si>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</si>
  <si>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</si>
  <si>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</si>
  <si>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</si>
  <si>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</si>
  <si>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</si>
  <si>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</si>
  <si>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</si>
  <si>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</si>
  <si>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</si>
  <si>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</si>
  <si>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</si>
  <si>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</si>
  <si>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</si>
  <si>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</si>
  <si>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</si>
  <si>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</si>
  <si>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</si>
  <si>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</si>
  <si>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</si>
  <si>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</si>
  <si>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</si>
  <si>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</si>
  <si>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</si>
  <si>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</si>
  <si>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</si>
  <si>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</si>
  <si>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</si>
  <si>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</si>
  <si>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</si>
  <si>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</si>
  <si>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</si>
  <si>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</si>
  <si>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</si>
  <si>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</si>
  <si>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</si>
  <si>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</si>
  <si>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</si>
  <si>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</si>
  <si>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</si>
  <si>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</si>
  <si>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</si>
  <si>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</si>
  <si>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</si>
  <si>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</si>
  <si>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</si>
  <si>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</si>
  <si>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</si>
  <si>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</si>
  <si>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</si>
  <si>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</si>
  <si>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</si>
  <si>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</si>
  <si>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</si>
  <si>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</si>
  <si>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</si>
  <si>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</si>
  <si>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</si>
  <si>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</si>
  <si>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</si>
  <si>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</si>
  <si>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</si>
  <si>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</si>
  <si>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</si>
  <si>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</si>
  <si>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</si>
  <si>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</si>
  <si>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</si>
  <si>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</si>
  <si>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</si>
  <si>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</si>
  <si>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</si>
  <si>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</si>
  <si>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</si>
  <si>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</si>
  <si>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</si>
  <si>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</si>
  <si>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</si>
  <si>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</si>
  <si>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</si>
  <si>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</si>
  <si>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</si>
  <si>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</si>
  <si>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</si>
  <si>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</si>
  <si>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</si>
  <si>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</si>
  <si>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</si>
  <si>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</si>
  <si>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</si>
  <si>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</si>
  <si>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</si>
  <si>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</si>
  <si>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</si>
  <si>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</si>
  <si>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</si>
  <si>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</si>
  <si>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</si>
  <si>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</si>
  <si>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</si>
  <si>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</si>
  <si>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</si>
  <si>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</si>
  <si>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</si>
  <si>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</si>
  <si>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</si>
  <si>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</si>
  <si>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</si>
  <si>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</si>
  <si>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</si>
  <si>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</si>
  <si>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</si>
  <si>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</si>
  <si>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</si>
  <si>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</si>
  <si>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</si>
  <si>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</si>
  <si>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</si>
  <si>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</si>
  <si>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</si>
  <si>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</si>
  <si>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</si>
  <si>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</si>
  <si>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</si>
  <si>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</si>
  <si>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</si>
  <si>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</si>
  <si>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</si>
  <si>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</si>
  <si>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</si>
  <si>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</si>
  <si>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</si>
  <si>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</si>
  <si>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</si>
  <si>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</si>
  <si>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</si>
  <si>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</si>
  <si>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</si>
  <si>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</si>
  <si>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</si>
  <si>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</si>
  <si>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</si>
  <si>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</si>
  <si>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</si>
  <si>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</si>
  <si>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</si>
  <si>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</si>
  <si>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</si>
  <si>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</si>
  <si>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</si>
  <si>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</si>
  <si>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</si>
  <si>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</si>
  <si>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</si>
  <si>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</si>
  <si>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</si>
  <si>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</si>
  <si>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</si>
  <si>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</si>
  <si>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</si>
  <si>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</si>
  <si>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</si>
  <si>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</si>
  <si>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</si>
  <si>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</si>
  <si>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</si>
  <si>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</si>
  <si>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</si>
  <si>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</si>
  <si>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</si>
  <si>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</si>
  <si>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</si>
  <si>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</si>
  <si>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</si>
  <si>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</si>
  <si>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</si>
  <si>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</si>
  <si>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</si>
  <si>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</si>
  <si>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</si>
  <si>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</si>
  <si>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</si>
  <si>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</si>
  <si>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</si>
  <si>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</si>
  <si>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</si>
  <si>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</si>
  <si>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</si>
  <si>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</si>
  <si>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</si>
  <si>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</si>
  <si>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</si>
  <si>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</si>
  <si>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</si>
  <si>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</si>
  <si>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</si>
  <si>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</si>
  <si>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</si>
  <si>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</si>
  <si>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</si>
  <si>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</si>
  <si>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</si>
  <si>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</si>
  <si>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</si>
  <si>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</si>
  <si>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</si>
  <si>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</si>
  <si>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</si>
  <si>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</si>
  <si>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</si>
  <si>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</si>
  <si>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</si>
  <si>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</si>
  <si>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</si>
  <si>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</si>
  <si>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</si>
  <si>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</si>
  <si>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</si>
  <si>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</si>
  <si>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</si>
  <si>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</si>
  <si>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</si>
  <si>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</si>
  <si>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</si>
  <si>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</si>
  <si>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</si>
  <si>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</si>
  <si>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</si>
  <si>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</si>
  <si>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</si>
  <si>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</si>
  <si>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</si>
  <si>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</si>
  <si>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</si>
  <si>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</si>
  <si>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</si>
  <si>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</si>
  <si>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</si>
  <si>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</si>
  <si>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</si>
  <si>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</si>
  <si>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</si>
  <si>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</si>
  <si>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</si>
  <si>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</si>
  <si>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</si>
  <si>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</si>
  <si>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</si>
  <si>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</si>
  <si>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</si>
  <si>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</si>
  <si>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</si>
  <si>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</si>
  <si>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</si>
  <si>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</si>
  <si>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</si>
  <si>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</si>
  <si>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</si>
  <si>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</si>
  <si>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</si>
  <si>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</si>
  <si>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</si>
  <si>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</si>
  <si>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</si>
  <si>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</si>
  <si>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</si>
  <si>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</si>
  <si>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</si>
  <si>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</si>
  <si>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</si>
  <si>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</si>
  <si>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</si>
  <si>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</si>
  <si>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</si>
  <si>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</si>
  <si>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</si>
  <si>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</si>
  <si>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</si>
  <si>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</si>
  <si>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</si>
  <si>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</si>
  <si>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</si>
  <si>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</si>
  <si>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</si>
  <si>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</si>
  <si>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</si>
  <si>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</si>
  <si>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</si>
  <si>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</si>
  <si>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</si>
  <si>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</si>
  <si>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</si>
  <si>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</si>
  <si>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</si>
  <si>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</si>
  <si>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</si>
  <si>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</si>
  <si>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</si>
  <si>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</si>
  <si>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</si>
  <si>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</si>
  <si>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</si>
  <si>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</si>
  <si>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</si>
  <si>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</si>
  <si>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</si>
  <si>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</si>
  <si>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</si>
  <si>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</si>
  <si>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</si>
  <si>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</si>
  <si>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</si>
  <si>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</si>
  <si>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</si>
  <si>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</si>
  <si>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</si>
  <si>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</si>
  <si>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</si>
  <si>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</si>
  <si>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</si>
  <si>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</si>
  <si>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</si>
  <si>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</si>
  <si>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</si>
  <si>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</si>
  <si>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</si>
  <si>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</si>
  <si>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</si>
  <si>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</si>
  <si>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</si>
  <si>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</si>
  <si>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</si>
  <si>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</si>
  <si>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</si>
  <si>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</si>
  <si>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</si>
  <si>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</si>
  <si>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</si>
  <si>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</si>
  <si>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</si>
  <si>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</si>
  <si>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</si>
  <si>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</si>
  <si>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</si>
  <si>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</si>
  <si>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</si>
  <si>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</si>
  <si>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</si>
  <si>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</si>
  <si>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</si>
  <si>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</si>
  <si>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</si>
  <si>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</si>
  <si>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</si>
  <si>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</si>
  <si>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</si>
  <si>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</si>
  <si>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</si>
  <si>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</si>
  <si>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</si>
  <si>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</si>
  <si>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</si>
  <si>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</si>
  <si>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</si>
  <si>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</si>
  <si>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</si>
  <si>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</si>
  <si>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</si>
  <si>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</si>
  <si>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</si>
  <si>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</si>
  <si>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</si>
  <si>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</si>
  <si>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</si>
  <si>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</si>
  <si>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</si>
  <si>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</si>
  <si>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</si>
  <si>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</si>
  <si>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</si>
  <si>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</si>
  <si>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</si>
  <si>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</si>
  <si>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</si>
  <si>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</si>
  <si>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</si>
  <si>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</si>
  <si>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</si>
  <si>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</si>
  <si>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</si>
  <si>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</si>
  <si>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</si>
  <si>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</si>
  <si>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</si>
  <si>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</si>
  <si>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</si>
  <si>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</si>
  <si>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</si>
  <si>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</si>
  <si>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</si>
  <si>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</si>
  <si>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</si>
  <si>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</si>
  <si>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</si>
  <si>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</si>
  <si>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</si>
  <si>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</si>
  <si>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</si>
  <si>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</si>
  <si>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</si>
  <si>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</si>
  <si>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</si>
  <si>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</si>
  <si>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</si>
  <si>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</si>
  <si>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</si>
  <si>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</si>
  <si>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</si>
  <si>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</si>
  <si>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</si>
  <si>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</si>
  <si>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</si>
  <si>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</si>
  <si>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</si>
  <si>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</si>
  <si>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</si>
  <si>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</si>
  <si>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</si>
  <si>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</si>
  <si>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</si>
  <si>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</si>
  <si>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</si>
  <si>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</si>
  <si>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</si>
  <si>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</si>
  <si>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</si>
  <si>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</si>
  <si>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</si>
  <si>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</si>
  <si>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</si>
  <si>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</si>
  <si>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</si>
  <si>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</si>
  <si>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</si>
  <si>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</si>
  <si>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</si>
  <si>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</si>
  <si>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</si>
  <si>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</si>
  <si>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</si>
  <si>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</si>
  <si>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</si>
  <si>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</si>
  <si>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</si>
  <si>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</si>
  <si>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</si>
  <si>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</si>
  <si>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</si>
  <si>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</si>
  <si>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</si>
  <si>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</si>
  <si>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</si>
  <si>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</si>
  <si>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</si>
  <si>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</si>
  <si>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</si>
  <si>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</si>
  <si>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</si>
  <si>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</si>
  <si>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</si>
  <si>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</si>
  <si>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</si>
  <si>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</si>
  <si>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</si>
  <si>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</si>
  <si>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</si>
  <si>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</si>
  <si>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</si>
  <si>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</si>
  <si>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</si>
  <si>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</si>
  <si>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</si>
  <si>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</si>
  <si>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</si>
  <si>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</si>
  <si>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</si>
  <si>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</si>
  <si>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</si>
  <si>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</si>
  <si>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</si>
  <si>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</si>
  <si>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</si>
  <si>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</si>
  <si>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</si>
  <si>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</si>
  <si>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</si>
  <si>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</si>
  <si>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</si>
  <si>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</si>
  <si>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</si>
  <si>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</si>
  <si>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</si>
  <si>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</si>
  <si>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</si>
  <si>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</si>
  <si>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</si>
  <si>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</si>
  <si>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</si>
  <si>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</si>
  <si>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</si>
  <si>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</si>
  <si>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</si>
  <si>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</si>
  <si>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</si>
  <si>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</si>
  <si>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</si>
  <si>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</si>
  <si>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</si>
  <si>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</si>
  <si>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</si>
  <si>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</si>
  <si>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</si>
  <si>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</si>
  <si>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</si>
  <si>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</si>
  <si>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</si>
  <si>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</si>
  <si>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</si>
  <si>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</si>
  <si>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</si>
  <si>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</si>
  <si>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</si>
  <si>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</si>
  <si>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</si>
  <si>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</si>
  <si>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</si>
  <si>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</si>
  <si>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</si>
  <si>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</si>
  <si>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</si>
  <si>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</si>
  <si>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</si>
  <si>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</si>
  <si>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</si>
  <si>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</si>
  <si>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</si>
  <si>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</si>
  <si>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</si>
  <si>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</si>
  <si>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</si>
  <si>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</si>
  <si>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</si>
  <si>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</si>
  <si>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</si>
  <si>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</si>
  <si>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</si>
  <si>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</si>
  <si>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</si>
  <si>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</si>
  <si>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</si>
  <si>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</si>
  <si>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</si>
  <si>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</si>
  <si>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</si>
  <si>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</si>
  <si>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</si>
  <si>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</si>
  <si>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</si>
  <si>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</si>
  <si>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</si>
  <si>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</si>
  <si>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</si>
  <si>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</si>
  <si>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</si>
  <si>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</si>
  <si>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</si>
  <si>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</si>
  <si>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</si>
  <si>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</si>
  <si>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</si>
  <si>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</si>
  <si>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</si>
  <si>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</si>
  <si>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</si>
  <si>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</si>
  <si>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</si>
  <si>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</si>
  <si>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</si>
  <si>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</si>
  <si>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</si>
  <si>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</si>
  <si>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</si>
  <si>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</si>
  <si>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</si>
  <si>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</si>
  <si>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</si>
  <si>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</si>
  <si>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</si>
  <si>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</si>
  <si>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</si>
  <si>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</si>
  <si>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</si>
  <si>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</si>
  <si>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</si>
  <si>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</si>
  <si>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</si>
  <si>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</si>
  <si>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</si>
  <si>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</si>
  <si>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</si>
  <si>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</si>
  <si>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</si>
  <si>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</si>
  <si>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</si>
  <si>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</si>
  <si>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</si>
  <si>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</si>
  <si>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</si>
  <si>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</si>
  <si>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</si>
  <si>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</si>
  <si>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</si>
  <si>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</si>
  <si>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</si>
  <si>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</si>
  <si>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</si>
  <si>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</si>
  <si>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</si>
  <si>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</si>
  <si>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</si>
  <si>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</si>
  <si>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</si>
  <si>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</si>
  <si>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</si>
  <si>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</si>
  <si>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</si>
  <si>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</si>
  <si>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</si>
  <si>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</si>
  <si>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</si>
  <si>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</si>
  <si>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</si>
  <si>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</si>
  <si>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</si>
  <si>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</si>
  <si>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</si>
  <si>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</si>
  <si>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</si>
  <si>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</si>
  <si>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</si>
  <si>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</si>
  <si>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</si>
  <si>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</si>
  <si>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</si>
  <si>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</si>
  <si>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</si>
  <si>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</si>
  <si>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</si>
  <si>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</si>
  <si>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</si>
  <si>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</si>
  <si>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</si>
  <si>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</si>
  <si>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</si>
  <si>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</si>
  <si>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</si>
  <si>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</si>
  <si>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</si>
  <si>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</si>
  <si>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</si>
  <si>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</si>
  <si>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</si>
  <si>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</si>
  <si>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</si>
  <si>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</si>
  <si>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</si>
  <si>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</si>
  <si>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</si>
  <si>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</si>
  <si>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</si>
  <si>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</si>
  <si>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</si>
  <si>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</si>
  <si>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</si>
  <si>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</si>
  <si>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</si>
  <si>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</si>
  <si>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</si>
  <si>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</si>
  <si>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</si>
  <si>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</si>
  <si>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</si>
  <si>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</si>
  <si>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</si>
  <si>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</si>
  <si>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</si>
  <si>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</si>
  <si>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</si>
  <si>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</si>
  <si>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</si>
  <si>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</si>
  <si>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</si>
  <si>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</si>
  <si>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</si>
  <si>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</si>
  <si>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</si>
  <si>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</si>
  <si>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</si>
  <si>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</si>
  <si>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</si>
  <si>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</si>
  <si>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</si>
  <si>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</si>
  <si>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</si>
  <si>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</si>
  <si>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</si>
  <si>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</si>
  <si>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</si>
  <si>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</si>
  <si>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</si>
  <si>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</si>
  <si>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</si>
  <si>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</si>
  <si>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</si>
  <si>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</si>
  <si>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</si>
  <si>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</si>
  <si>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</si>
  <si>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</si>
  <si>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</si>
  <si>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</si>
  <si>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</si>
  <si>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</si>
  <si>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</si>
  <si>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</si>
  <si>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</si>
  <si>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</si>
  <si>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</si>
  <si>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</si>
  <si>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</si>
  <si>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</si>
  <si>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</si>
  <si>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</si>
  <si>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</si>
  <si>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</si>
  <si>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</si>
  <si>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</si>
  <si>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</si>
  <si>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</si>
  <si>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</si>
  <si>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</si>
  <si>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</si>
  <si>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</si>
  <si>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</si>
  <si>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</si>
  <si>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</si>
  <si>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</si>
  <si>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</si>
  <si>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</si>
  <si>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</si>
  <si>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</si>
  <si>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</si>
  <si>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</si>
  <si>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</si>
  <si>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</si>
  <si>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</si>
  <si>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</si>
  <si>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</si>
  <si>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</si>
  <si>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</si>
  <si>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</si>
  <si>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</si>
  <si>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</si>
  <si>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</si>
  <si>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</si>
  <si>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</si>
  <si>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</si>
  <si>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</si>
  <si>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</si>
  <si>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</si>
  <si>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</si>
  <si>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</si>
  <si>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</si>
  <si>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</si>
  <si>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</si>
  <si>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</si>
  <si>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</si>
  <si>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</si>
  <si>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</si>
  <si>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</si>
  <si>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</si>
  <si>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</si>
  <si>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</si>
  <si>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</si>
  <si>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</si>
  <si>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</si>
  <si>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</si>
  <si>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</si>
  <si>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</si>
  <si>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</si>
  <si>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</si>
  <si>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</si>
  <si>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</si>
  <si>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</si>
  <si>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</si>
  <si>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</si>
  <si>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</si>
  <si>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</si>
  <si>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</si>
  <si>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</si>
  <si>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</si>
  <si>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</si>
  <si>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</si>
  <si>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</si>
  <si>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</si>
  <si>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</si>
  <si>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</si>
  <si>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</si>
  <si>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</si>
  <si>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</si>
  <si>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</si>
  <si>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</si>
  <si>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</si>
  <si>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</si>
  <si>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</si>
  <si>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</si>
  <si>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</si>
  <si>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</si>
  <si>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</si>
  <si>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</si>
  <si>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</si>
  <si>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</si>
  <si>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</si>
  <si>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</si>
  <si>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</si>
  <si>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</si>
  <si>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</si>
  <si>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</si>
  <si>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</si>
  <si>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</si>
  <si>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</si>
  <si>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</si>
  <si>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</si>
  <si>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</si>
  <si>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</si>
  <si>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</si>
  <si>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</si>
  <si>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</si>
  <si>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</si>
  <si>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</si>
  <si>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</si>
  <si>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</si>
  <si>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</si>
  <si>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</si>
  <si>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</si>
  <si>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</si>
  <si>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</si>
  <si>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</si>
  <si>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</si>
  <si>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</si>
  <si>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</si>
  <si>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</si>
  <si>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</si>
  <si>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</si>
  <si>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</si>
  <si>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</si>
  <si>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</si>
  <si>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</si>
  <si>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</si>
  <si>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</si>
  <si>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</si>
  <si>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</si>
  <si>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</si>
  <si>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</si>
  <si>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</si>
  <si>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</si>
  <si>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</si>
  <si>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</si>
  <si>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</si>
  <si>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</si>
  <si>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</si>
  <si>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</si>
  <si>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</si>
  <si>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</si>
  <si>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</si>
  <si>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</si>
  <si>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</si>
  <si>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</si>
  <si>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</si>
  <si>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</si>
  <si>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</si>
  <si>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</si>
  <si>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</si>
  <si>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</si>
  <si>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</si>
  <si>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</si>
  <si>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</si>
  <si>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</si>
  <si>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</si>
  <si>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</si>
  <si>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</si>
  <si>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</si>
  <si>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</si>
  <si>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</si>
  <si>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</si>
  <si>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</si>
  <si>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</si>
  <si>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</si>
  <si>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</si>
  <si>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</si>
  <si>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</si>
  <si>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</si>
  <si>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</si>
  <si>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</si>
  <si>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</si>
  <si>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</si>
  <si>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</si>
  <si>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</si>
  <si>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</si>
  <si>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</si>
  <si>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</si>
  <si>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</si>
  <si>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</si>
  <si>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</si>
  <si>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</si>
  <si>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</si>
  <si>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</si>
  <si>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</si>
  <si>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</si>
  <si>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</si>
  <si>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</si>
  <si>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</si>
  <si>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</si>
  <si>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</si>
  <si>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</si>
  <si>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</si>
  <si>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</si>
  <si>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</si>
  <si>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</si>
  <si>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</si>
  <si>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</si>
  <si>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</si>
  <si>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</si>
  <si>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</si>
  <si>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</si>
  <si>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</si>
  <si>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</si>
  <si>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</si>
  <si>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</si>
  <si>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</si>
  <si>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</si>
  <si>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</si>
  <si>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</si>
  <si>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</si>
  <si>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</si>
  <si>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</si>
  <si>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</si>
  <si>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</si>
  <si>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</si>
  <si>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</si>
  <si>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</si>
  <si>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</si>
  <si>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</si>
  <si>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</si>
  <si>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</si>
  <si>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</si>
  <si>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</si>
  <si>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</si>
  <si>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</si>
  <si>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</si>
  <si>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</si>
  <si>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</si>
  <si>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</si>
  <si>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</si>
  <si>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</si>
  <si>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</si>
  <si>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</si>
  <si>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</si>
  <si>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</si>
  <si>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</si>
  <si>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</si>
  <si>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</si>
  <si>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</si>
  <si>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</si>
  <si>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</si>
  <si>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</si>
  <si>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</si>
  <si>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</si>
  <si>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</si>
  <si>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</si>
  <si>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</si>
  <si>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</si>
  <si>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</si>
  <si>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</si>
  <si>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</si>
  <si>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</si>
  <si>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</si>
  <si>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</si>
  <si>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</si>
  <si>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</si>
  <si>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</si>
  <si>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</si>
  <si>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</si>
  <si>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</si>
  <si>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</si>
  <si>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</si>
  <si>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</si>
  <si>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</si>
  <si>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</si>
  <si>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</si>
  <si>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</si>
  <si>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</si>
  <si>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</si>
  <si>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</si>
  <si>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</si>
  <si>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</si>
  <si>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</si>
  <si>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</si>
  <si>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</si>
  <si>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</si>
  <si>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</si>
  <si>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</si>
  <si>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</si>
  <si>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</si>
  <si>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</si>
  <si>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</si>
  <si>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</si>
  <si>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</si>
  <si>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</si>
  <si>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</si>
  <si>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</si>
  <si>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</si>
  <si>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</si>
  <si>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</si>
  <si>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</si>
  <si>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</si>
  <si>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</si>
  <si>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</si>
  <si>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</si>
  <si>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</si>
  <si>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</si>
  <si>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</si>
  <si>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</si>
  <si>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</si>
  <si>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</si>
  <si>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</si>
  <si>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</si>
  <si>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</si>
  <si>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</si>
  <si>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</si>
  <si>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</si>
  <si>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</si>
  <si>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</si>
  <si>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</si>
  <si>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</si>
  <si>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</si>
  <si>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</si>
  <si>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</si>
  <si>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</si>
  <si>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</si>
  <si>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</si>
  <si>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</si>
  <si>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</si>
  <si>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</si>
  <si>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</si>
  <si>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</si>
  <si>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</si>
  <si>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</si>
  <si>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</si>
  <si>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</si>
  <si>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</si>
  <si>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</si>
  <si>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</si>
  <si>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</si>
  <si>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</si>
  <si>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</si>
  <si>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</si>
  <si>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</si>
  <si>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</si>
  <si>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</si>
  <si>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</si>
  <si>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</si>
  <si>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</si>
  <si>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</si>
  <si>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</si>
  <si>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</si>
  <si>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</si>
  <si>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</si>
  <si>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</si>
  <si>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</si>
  <si>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</si>
  <si>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</si>
  <si>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</si>
  <si>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</si>
  <si>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</si>
  <si>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</si>
  <si>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</si>
  <si>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</si>
  <si>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</si>
  <si>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</si>
  <si>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</si>
  <si>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</si>
  <si>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</si>
  <si>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</si>
  <si>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</si>
  <si>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</si>
  <si>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</si>
  <si>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</si>
  <si>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</si>
  <si>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</si>
  <si>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</si>
  <si>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</si>
  <si>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</si>
  <si>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</si>
  <si>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</si>
  <si>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</si>
  <si>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</si>
  <si>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</si>
  <si>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</si>
  <si>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</si>
  <si>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</si>
  <si>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</si>
  <si>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</si>
  <si>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</si>
  <si>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</si>
  <si>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</si>
  <si>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</si>
  <si>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</si>
  <si>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</si>
  <si>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</si>
  <si>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</si>
  <si>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</si>
  <si>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</si>
  <si>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</si>
  <si>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</si>
  <si>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</si>
  <si>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</si>
  <si>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</si>
  <si>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</si>
  <si>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</si>
  <si>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</si>
  <si>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</si>
  <si>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</si>
  <si>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</si>
  <si>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</si>
  <si>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</si>
  <si>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</si>
  <si>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</si>
  <si>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</si>
  <si>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</si>
  <si>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</si>
  <si>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</si>
  <si>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</si>
  <si>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</si>
  <si>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</si>
  <si>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</si>
  <si>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</si>
  <si>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</si>
  <si>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</si>
  <si>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</si>
  <si>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</si>
  <si>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</si>
  <si>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</si>
  <si>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</si>
  <si>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</si>
  <si>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</si>
  <si>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</si>
  <si>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</si>
  <si>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</si>
  <si>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</si>
  <si>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</si>
  <si>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</si>
  <si>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</si>
  <si>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</si>
  <si>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</si>
  <si>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</si>
  <si>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</si>
  <si>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</si>
  <si>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</si>
  <si>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</si>
  <si>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</si>
  <si>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</si>
  <si>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</si>
  <si>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</si>
  <si>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</si>
  <si>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</si>
  <si>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</si>
  <si>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</si>
  <si>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</si>
  <si>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</si>
  <si>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</si>
  <si>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</si>
  <si>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</si>
  <si>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</si>
  <si>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</si>
  <si>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</si>
  <si>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</si>
  <si>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</si>
  <si>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</si>
  <si>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</si>
  <si>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</si>
  <si>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</si>
  <si>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</si>
  <si>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</si>
  <si>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</si>
  <si>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</si>
  <si>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</si>
  <si>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</si>
  <si>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</si>
  <si>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</si>
  <si>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</si>
  <si>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</si>
  <si>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</si>
  <si>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</si>
  <si>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</si>
  <si>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</si>
  <si>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</si>
  <si>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</si>
  <si>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</si>
  <si>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</si>
  <si>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</si>
  <si>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</si>
  <si>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</si>
  <si>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</si>
  <si>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</si>
  <si>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</si>
  <si>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</si>
  <si>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</si>
  <si>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</si>
  <si>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</si>
  <si>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</si>
  <si>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</si>
  <si>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</si>
  <si>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</si>
  <si>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</si>
  <si>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</si>
  <si>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</si>
  <si>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</si>
  <si>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</si>
  <si>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</si>
  <si>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</si>
  <si>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</si>
  <si>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</si>
  <si>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</si>
  <si>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</si>
  <si>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</si>
  <si>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</si>
  <si>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</si>
  <si>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</si>
  <si>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</si>
  <si>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</si>
  <si>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</si>
  <si>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</si>
  <si>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</si>
  <si>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</si>
  <si>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</si>
  <si>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</si>
  <si>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</si>
  <si>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</si>
  <si>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</si>
  <si>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</si>
  <si>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</si>
  <si>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</si>
  <si>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</si>
  <si>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</si>
  <si>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</si>
  <si>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</si>
  <si>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</si>
  <si>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</si>
  <si>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</si>
  <si>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</si>
  <si>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</si>
  <si>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</si>
  <si>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</si>
  <si>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</si>
  <si>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</si>
  <si>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</si>
  <si>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</si>
  <si>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</si>
  <si>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</si>
  <si>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</si>
  <si>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</si>
  <si>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</si>
  <si>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</si>
  <si>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</si>
  <si>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</si>
  <si>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</si>
  <si>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</si>
  <si>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</si>
  <si>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</si>
  <si>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</si>
  <si>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</si>
  <si>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</si>
  <si>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</si>
  <si>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</si>
  <si>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</si>
  <si>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</si>
  <si>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</si>
  <si>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</si>
  <si>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</si>
  <si>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</si>
  <si>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</si>
  <si>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</si>
  <si>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</si>
  <si>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</si>
  <si>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</si>
  <si>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</si>
  <si>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</si>
  <si>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</si>
  <si>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</si>
  <si>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</si>
  <si>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</si>
  <si>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</si>
  <si>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</si>
  <si>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</si>
  <si>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</si>
  <si>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</si>
  <si>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</si>
  <si>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</si>
  <si>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</si>
  <si>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</si>
  <si>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</si>
  <si>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</si>
  <si>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</si>
  <si>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</si>
  <si>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</si>
  <si>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</si>
  <si>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</si>
  <si>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</si>
  <si>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</si>
  <si>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</si>
  <si>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</si>
  <si>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</si>
  <si>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</si>
  <si>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</si>
  <si>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</si>
  <si>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</si>
  <si>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</si>
  <si>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</si>
  <si>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</si>
  <si>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</si>
  <si>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</si>
  <si>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</si>
  <si>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</si>
  <si>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</si>
  <si>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</si>
  <si>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</si>
  <si>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</si>
  <si>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</si>
  <si>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</si>
  <si>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</si>
  <si>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</si>
  <si>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</si>
  <si>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</si>
  <si>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</si>
  <si>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</si>
  <si>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</si>
  <si>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</si>
  <si>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</si>
  <si>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</si>
  <si>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</si>
  <si>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</si>
  <si>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</si>
  <si>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</si>
  <si>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</si>
  <si>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</si>
  <si>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</si>
  <si>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</si>
  <si>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</si>
  <si>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</si>
  <si>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</si>
  <si>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</si>
  <si>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</si>
  <si>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</si>
  <si>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</si>
  <si>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</si>
  <si>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</si>
  <si>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</si>
  <si>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</si>
  <si>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</si>
  <si>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</si>
  <si>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</si>
  <si>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</si>
  <si>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</si>
  <si>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</si>
  <si>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</si>
  <si>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</si>
  <si>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</si>
  <si>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</si>
  <si>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</si>
  <si>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</si>
  <si>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</si>
  <si>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</si>
  <si>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</si>
  <si>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</si>
  <si>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</si>
  <si>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</si>
  <si>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</si>
  <si>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</si>
  <si>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</si>
  <si>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</si>
  <si>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</si>
  <si>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</si>
  <si>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</si>
  <si>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</si>
  <si>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</si>
  <si>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</si>
  <si>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</si>
  <si>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</si>
  <si>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</si>
  <si>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</si>
  <si>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</si>
  <si>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</si>
  <si>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</si>
  <si>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</si>
  <si>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</si>
  <si>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</si>
  <si>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</si>
  <si>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</si>
  <si>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</si>
  <si>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</si>
  <si>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</si>
  <si>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</si>
  <si>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</si>
  <si>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</si>
  <si>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</si>
  <si>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</si>
  <si>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</si>
  <si>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</si>
  <si>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</si>
  <si>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</si>
  <si>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</si>
  <si>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</si>
  <si>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</si>
  <si>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</si>
  <si>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</si>
  <si>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</si>
  <si>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</si>
  <si>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</si>
  <si>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</si>
  <si>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</si>
  <si>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</si>
  <si>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</si>
  <si>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</si>
  <si>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</si>
  <si>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</si>
  <si>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</si>
  <si>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</si>
  <si>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</si>
  <si>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</si>
  <si>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</si>
  <si>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</si>
  <si>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</si>
  <si>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</si>
  <si>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</si>
  <si>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</si>
  <si>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</si>
  <si>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</si>
  <si>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</si>
  <si>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</si>
  <si>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</si>
  <si>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</si>
  <si>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</si>
  <si>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</si>
  <si>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</si>
  <si>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</si>
  <si>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</si>
  <si>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</si>
  <si>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</si>
  <si>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</si>
  <si>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</si>
  <si>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</si>
  <si>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</si>
  <si>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</si>
  <si>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</si>
  <si>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</si>
  <si>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</si>
  <si>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</si>
  <si>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</si>
  <si>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</si>
  <si>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</si>
  <si>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</si>
  <si>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</si>
  <si>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</si>
  <si>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</si>
  <si>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</si>
  <si>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</si>
  <si>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</si>
  <si>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</si>
  <si>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</si>
  <si>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</si>
  <si>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</si>
  <si>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</si>
  <si>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</si>
  <si>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</si>
  <si>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</si>
  <si>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</si>
  <si>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</si>
  <si>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</si>
  <si>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</si>
  <si>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</si>
  <si>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</si>
  <si>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</si>
  <si>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</si>
  <si>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</si>
  <si>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</si>
  <si>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</si>
  <si>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</si>
  <si>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</si>
  <si>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</si>
  <si>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</si>
  <si>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</si>
  <si>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</si>
  <si>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</si>
  <si>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</si>
  <si>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</si>
  <si>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</si>
  <si>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</si>
  <si>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</si>
  <si>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</si>
  <si>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</si>
  <si>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</si>
  <si>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</si>
  <si>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</si>
  <si>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</si>
  <si>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</si>
  <si>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</si>
  <si>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</si>
  <si>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</si>
  <si>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</si>
  <si>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</si>
  <si>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</si>
  <si>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</si>
  <si>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</si>
  <si>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</si>
  <si>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</si>
  <si>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</si>
  <si>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</si>
  <si>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</si>
  <si>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</si>
  <si>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</si>
  <si>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</si>
  <si>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</si>
  <si>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</si>
  <si>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</si>
  <si>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</si>
  <si>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</si>
  <si>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</si>
  <si>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</si>
  <si>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</si>
  <si>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</si>
  <si>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</si>
  <si>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</si>
  <si>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</si>
  <si>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</si>
  <si>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</si>
  <si>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</si>
  <si>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</si>
  <si>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</si>
  <si>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</si>
  <si>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</si>
  <si>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</si>
  <si>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</si>
  <si>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</si>
  <si>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</si>
  <si>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</si>
  <si>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</si>
  <si>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</si>
  <si>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</si>
  <si>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</si>
  <si>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</si>
  <si>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</si>
  <si>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</si>
  <si>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</si>
  <si>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</si>
  <si>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</si>
  <si>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</si>
  <si>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</si>
  <si>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</si>
  <si>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</si>
  <si>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</si>
  <si>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</si>
  <si>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</si>
  <si>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</si>
  <si>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</si>
  <si>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</si>
  <si>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</si>
  <si>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</si>
  <si>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</si>
  <si>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</si>
  <si>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</si>
  <si>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</si>
  <si>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</si>
  <si>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</si>
  <si>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</si>
  <si>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</si>
  <si>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</si>
  <si>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</si>
  <si>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</si>
  <si>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</si>
  <si>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</si>
  <si>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</si>
  <si>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</si>
  <si>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</si>
  <si>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</si>
  <si>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</si>
  <si>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</si>
  <si>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</si>
  <si>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</si>
  <si>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</si>
  <si>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</si>
  <si>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</si>
  <si>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</si>
  <si>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</si>
  <si>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</si>
  <si>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</si>
  <si>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</si>
  <si>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</si>
  <si>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</si>
  <si>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</si>
  <si>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</si>
  <si>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</si>
  <si>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</si>
  <si>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</si>
  <si>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</si>
  <si>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</si>
  <si>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</si>
  <si>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</si>
  <si>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</si>
  <si>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</si>
  <si>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</si>
  <si>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</si>
  <si>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</si>
  <si>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</si>
  <si>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</si>
  <si>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</si>
  <si>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</si>
  <si>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</si>
  <si>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</si>
  <si>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</si>
  <si>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</si>
  <si>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</si>
  <si>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</si>
  <si>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</si>
  <si>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</si>
  <si>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</si>
  <si>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</si>
  <si>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</si>
  <si>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</si>
  <si>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</si>
  <si>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</si>
  <si>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</si>
  <si>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</si>
  <si>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</si>
  <si>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</si>
  <si>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</si>
  <si>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</si>
  <si>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</si>
  <si>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</si>
  <si>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</si>
  <si>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</si>
  <si>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</si>
  <si>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</si>
  <si>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</si>
  <si>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</si>
  <si>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</si>
  <si>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</si>
  <si>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</si>
  <si>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</si>
  <si>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</si>
  <si>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</si>
  <si>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</si>
  <si>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</si>
  <si>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</si>
  <si>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</si>
  <si>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</si>
  <si>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</si>
  <si>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</si>
  <si>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</si>
  <si>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</si>
  <si>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</si>
  <si>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</si>
  <si>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</si>
  <si>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</si>
  <si>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</si>
  <si>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</si>
  <si>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</si>
  <si>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</si>
  <si>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</si>
  <si>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</si>
  <si>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</si>
  <si>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</si>
  <si>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</si>
  <si>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</si>
  <si>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</si>
  <si>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</si>
  <si>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</si>
  <si>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</si>
  <si>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</si>
  <si>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</si>
  <si>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</si>
  <si>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</si>
  <si>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</si>
  <si>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</si>
  <si>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</si>
  <si>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</si>
  <si>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</si>
  <si>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</si>
  <si>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</si>
  <si>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</si>
  <si>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</si>
  <si>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</si>
  <si>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</si>
  <si>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</si>
  <si>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</si>
  <si>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</si>
  <si>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</si>
  <si>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</si>
  <si>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</si>
  <si>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</si>
  <si>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</si>
  <si>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</si>
  <si>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</si>
  <si>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</si>
  <si>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</si>
  <si>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</si>
  <si>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</si>
  <si>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</si>
  <si>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</si>
  <si>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</si>
  <si>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</si>
  <si>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</si>
  <si>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</si>
  <si>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</si>
  <si>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</si>
  <si>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</si>
  <si>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</si>
  <si>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</si>
  <si>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</si>
  <si>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</si>
  <si>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</si>
  <si>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</si>
  <si>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</si>
  <si>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</si>
  <si>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</si>
  <si>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</si>
  <si>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</si>
  <si>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</si>
  <si>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</si>
  <si>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</si>
  <si>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</si>
  <si>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</si>
  <si>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</si>
  <si>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</si>
  <si>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</si>
  <si>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</si>
  <si>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</si>
  <si>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</si>
  <si>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</si>
  <si>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</si>
  <si>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</si>
  <si>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</si>
  <si>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</si>
  <si>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</si>
  <si>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</si>
  <si>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</si>
  <si>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</si>
  <si>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</si>
  <si>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</si>
  <si>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</si>
  <si>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</si>
  <si>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</si>
  <si>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</si>
  <si>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</si>
  <si>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</si>
  <si>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</si>
  <si>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</si>
  <si>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</si>
  <si>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</si>
  <si>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</si>
  <si>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</si>
  <si>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</si>
  <si>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</si>
  <si>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</si>
  <si>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</si>
  <si>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</si>
  <si>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</si>
  <si>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</si>
  <si>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</si>
  <si>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</si>
  <si>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</si>
  <si>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</si>
  <si>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</si>
  <si>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</si>
  <si>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</si>
  <si>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</si>
  <si>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</si>
  <si>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</si>
  <si>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</si>
  <si>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</si>
  <si>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</si>
  <si>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</si>
  <si>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</si>
  <si>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</si>
  <si>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</si>
  <si>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</si>
  <si>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</si>
  <si>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</si>
  <si>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</si>
  <si>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</si>
  <si>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</si>
  <si>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</si>
  <si>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</si>
  <si>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</si>
  <si>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</si>
  <si>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</si>
  <si>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</si>
  <si>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</si>
  <si>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</si>
  <si>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</si>
  <si>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</si>
  <si>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</si>
  <si>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</si>
  <si>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</si>
  <si>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</si>
  <si>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</si>
  <si>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</si>
  <si>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</si>
  <si>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</si>
  <si>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</si>
  <si>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</si>
  <si>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</si>
  <si>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</si>
  <si>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</si>
  <si>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</si>
  <si>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</si>
  <si>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</si>
  <si>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</si>
  <si>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</si>
  <si>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</si>
  <si>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</si>
  <si>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</si>
  <si>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</si>
  <si>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</si>
  <si>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</si>
  <si>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</si>
  <si>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</si>
  <si>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</si>
  <si>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</si>
  <si>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</si>
  <si>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</si>
  <si>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</si>
  <si>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</si>
  <si>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</si>
  <si>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</si>
  <si>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</si>
  <si>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</si>
  <si>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</si>
  <si>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</si>
  <si>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</si>
  <si>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</si>
  <si>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</si>
  <si>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</si>
  <si>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</si>
  <si>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</si>
  <si>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</si>
  <si>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</si>
  <si>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</si>
  <si>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</si>
  <si>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</si>
  <si>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</si>
  <si>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</si>
  <si>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</si>
  <si>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</si>
  <si>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</si>
  <si>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</si>
  <si>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</si>
  <si>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</si>
  <si>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</si>
  <si>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</si>
  <si>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</si>
  <si>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</si>
  <si>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</si>
  <si>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</si>
  <si>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</si>
  <si>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</si>
  <si>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</si>
  <si>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</si>
  <si>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</si>
  <si>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</si>
  <si>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</si>
  <si>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</si>
  <si>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</si>
  <si>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</si>
  <si>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</si>
  <si>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</si>
  <si>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</si>
  <si>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</si>
  <si>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</si>
  <si>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</si>
  <si>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</si>
  <si>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</si>
  <si>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</si>
  <si>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</si>
  <si>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</si>
  <si>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</si>
  <si>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</si>
  <si>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</si>
  <si>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</si>
  <si>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</si>
  <si>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</si>
  <si>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</si>
  <si>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</si>
  <si>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</si>
  <si>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</si>
  <si>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</si>
  <si>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</si>
  <si>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</si>
  <si>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</si>
  <si>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</si>
  <si>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</si>
  <si>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</si>
  <si>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</si>
  <si>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</si>
  <si>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</si>
  <si>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</si>
  <si>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</si>
  <si>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</si>
  <si>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</si>
  <si>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</si>
  <si>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</si>
  <si>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</si>
  <si>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</si>
  <si>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</si>
  <si>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</si>
  <si>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</si>
  <si>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</si>
  <si>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</si>
  <si>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</si>
  <si>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</si>
  <si>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</si>
  <si>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</si>
  <si>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</si>
  <si>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</si>
  <si>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</si>
  <si>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</si>
  <si>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</si>
  <si>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</si>
  <si>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</si>
  <si>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</si>
  <si>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</si>
  <si>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</si>
  <si>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</si>
  <si>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</si>
  <si>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</si>
  <si>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</si>
  <si>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</si>
  <si>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</si>
  <si>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</si>
  <si>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</si>
  <si>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</si>
  <si>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</si>
  <si>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</si>
  <si>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</si>
  <si>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</si>
  <si>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</si>
  <si>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</si>
  <si>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</si>
  <si>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</si>
  <si>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</si>
  <si>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</si>
  <si>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</si>
  <si>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</si>
  <si>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</si>
  <si>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</si>
  <si>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</si>
  <si>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</si>
  <si>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</si>
  <si>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</si>
  <si>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</si>
  <si>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</si>
  <si>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</si>
  <si>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</si>
  <si>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</si>
  <si>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</si>
  <si>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</si>
  <si>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</si>
  <si>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</si>
  <si>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</si>
  <si>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</si>
  <si>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</si>
  <si>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</si>
  <si>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</si>
  <si>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</si>
  <si>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</si>
  <si>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</si>
  <si>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</si>
  <si>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</si>
  <si>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</si>
  <si>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</si>
  <si>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</si>
  <si>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</si>
  <si>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</si>
  <si>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</si>
  <si>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</si>
  <si>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</si>
  <si>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</si>
  <si>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</si>
  <si>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</si>
  <si>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</si>
  <si>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</si>
  <si>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</si>
  <si>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</si>
  <si>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</si>
  <si>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</si>
  <si>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</si>
  <si>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</si>
  <si>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</si>
  <si>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</si>
  <si>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</si>
  <si>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</si>
  <si>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</si>
  <si>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</si>
  <si>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</si>
  <si>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</si>
  <si>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</si>
  <si>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</si>
  <si>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</si>
  <si>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</si>
  <si>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</si>
  <si>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</si>
  <si>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</si>
  <si>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</si>
  <si>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</si>
  <si>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</si>
  <si>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</si>
  <si>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</si>
  <si>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</si>
  <si>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</si>
  <si>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</si>
  <si>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</si>
  <si>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</si>
  <si>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</si>
  <si>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</si>
  <si>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</si>
  <si>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</si>
  <si>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</si>
  <si>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</si>
  <si>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</si>
  <si>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</si>
  <si>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</si>
  <si>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</si>
  <si>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</si>
  <si>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</si>
  <si>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</si>
  <si>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</si>
  <si>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</si>
  <si>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</si>
  <si>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</si>
  <si>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</si>
  <si>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</si>
  <si>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</si>
  <si>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</si>
  <si>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</si>
  <si>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</si>
  <si>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</si>
  <si>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</si>
  <si>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</si>
  <si>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</si>
  <si>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</si>
  <si>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</si>
  <si>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</si>
  <si>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</si>
  <si>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</si>
  <si>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</si>
  <si>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</si>
  <si>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</si>
  <si>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</si>
  <si>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</si>
  <si>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</si>
  <si>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</si>
  <si>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</si>
  <si>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</si>
  <si>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</si>
  <si>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</si>
  <si>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</si>
  <si>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</si>
  <si>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</si>
  <si>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</si>
  <si>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</si>
  <si>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</si>
  <si>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</si>
  <si>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</si>
  <si>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</si>
  <si>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</si>
  <si>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</si>
  <si>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</si>
  <si>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</si>
  <si>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</si>
  <si>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</si>
  <si>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</si>
  <si>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</si>
  <si>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</si>
  <si>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</si>
  <si>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</si>
  <si>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</si>
  <si>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</si>
  <si>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</si>
  <si>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</si>
  <si>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</si>
  <si>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</si>
  <si>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</si>
  <si>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</si>
  <si>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</si>
  <si>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</si>
  <si>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</si>
  <si>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</si>
  <si>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</si>
  <si>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</si>
  <si>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</si>
  <si>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</si>
  <si>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</si>
  <si>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</si>
  <si>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</si>
  <si>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</si>
  <si>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</si>
  <si>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</si>
  <si>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</si>
  <si>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</si>
  <si>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</si>
  <si>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</si>
  <si>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</si>
  <si>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</si>
  <si>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</si>
  <si>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</si>
  <si>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</si>
  <si>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</si>
  <si>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</si>
  <si>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</si>
  <si>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</si>
  <si>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</si>
  <si>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</si>
  <si>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</si>
  <si>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</si>
  <si>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</si>
  <si>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</si>
  <si>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</si>
  <si>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</si>
  <si>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</si>
  <si>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</si>
  <si>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</si>
  <si>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</si>
  <si>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</si>
  <si>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</si>
  <si>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</si>
  <si>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</si>
  <si>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</si>
  <si>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</si>
  <si>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</si>
  <si>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</si>
  <si>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</si>
  <si>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</si>
  <si>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</si>
  <si>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</si>
  <si>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</si>
  <si>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</si>
  <si>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</si>
  <si>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</si>
  <si>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</si>
  <si>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</si>
  <si>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</si>
  <si>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</si>
  <si>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</si>
  <si>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</si>
  <si>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</si>
  <si>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</si>
  <si>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</si>
  <si>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</si>
  <si>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</si>
  <si>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</si>
  <si>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</si>
  <si>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</si>
  <si>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</si>
  <si>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</si>
  <si>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</si>
  <si>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</si>
  <si>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</si>
  <si>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</si>
  <si>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</si>
  <si>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</si>
  <si>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</si>
  <si>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</si>
  <si>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</si>
  <si>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</si>
  <si>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</si>
  <si>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</si>
  <si>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</si>
  <si>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</si>
  <si>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</si>
  <si>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</si>
  <si>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</si>
  <si>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</si>
  <si>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</si>
  <si>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</si>
  <si>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</si>
  <si>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</si>
  <si>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</si>
  <si>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</si>
  <si>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</si>
  <si>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</si>
  <si>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</si>
  <si>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</si>
  <si>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</si>
  <si>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</si>
  <si>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</si>
  <si>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</si>
  <si>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</si>
  <si>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</si>
  <si>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</si>
  <si>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</si>
  <si>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</si>
  <si>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</si>
  <si>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</si>
  <si>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</si>
  <si>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</si>
  <si>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</si>
  <si>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</si>
  <si>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</si>
  <si>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</si>
  <si>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</si>
  <si>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</si>
  <si>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</si>
  <si>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</si>
  <si>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</si>
  <si>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</si>
  <si>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</si>
  <si>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</si>
  <si>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</si>
  <si>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</si>
  <si>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</si>
  <si>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</si>
  <si>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</si>
  <si>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</si>
  <si>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</si>
  <si>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</si>
  <si>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</si>
  <si>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</si>
  <si>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</si>
  <si>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</si>
  <si>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</si>
  <si>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</si>
  <si>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</si>
  <si>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</si>
  <si>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</si>
  <si>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</si>
  <si>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</si>
  <si>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</si>
  <si>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</si>
  <si>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</si>
  <si>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</si>
  <si>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</si>
  <si>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</si>
  <si>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</si>
  <si>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</si>
  <si>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</si>
  <si>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</si>
  <si>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</si>
  <si>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</si>
  <si>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</si>
  <si>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</si>
  <si>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</si>
  <si>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</si>
  <si>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</si>
  <si>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</si>
  <si>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</si>
  <si>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</si>
  <si>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</si>
  <si>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</si>
  <si>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</si>
  <si>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</si>
  <si>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</si>
  <si>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</si>
  <si>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</si>
  <si>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</si>
  <si>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</si>
  <si>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</si>
  <si>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</si>
  <si>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</si>
  <si>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</si>
  <si>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</si>
  <si>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</si>
  <si>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</si>
  <si>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</si>
  <si>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</si>
  <si>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</si>
  <si>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</si>
  <si>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</si>
  <si>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</si>
  <si>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</si>
  <si>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</si>
  <si>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</si>
  <si>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</si>
  <si>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</si>
  <si>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</si>
  <si>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</si>
  <si>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</si>
  <si>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</si>
  <si>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</si>
  <si>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</si>
  <si>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</si>
  <si>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</si>
  <si>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</si>
  <si>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</si>
  <si>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</si>
  <si>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</si>
  <si>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</si>
  <si>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</si>
  <si>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</si>
  <si>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</si>
  <si>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</si>
  <si>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</si>
  <si>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</si>
  <si>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</si>
  <si>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</si>
  <si>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</si>
  <si>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</si>
  <si>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</si>
  <si>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</si>
  <si>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</si>
  <si>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</si>
  <si>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</si>
  <si>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</si>
  <si>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</si>
  <si>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</si>
  <si>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</si>
  <si>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</si>
  <si>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</si>
  <si>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</si>
  <si>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</si>
  <si>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</si>
  <si>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</si>
  <si>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</si>
  <si>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</si>
  <si>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</si>
  <si>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</si>
  <si>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</si>
  <si>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</si>
  <si>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</si>
  <si>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</si>
  <si>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</si>
  <si>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</si>
  <si>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</si>
  <si>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</si>
  <si>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</si>
  <si>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</si>
  <si>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</si>
  <si>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</si>
  <si>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</si>
  <si>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</si>
  <si>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</si>
  <si>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</si>
  <si>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</si>
  <si>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</si>
  <si>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</si>
  <si>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</si>
  <si>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</si>
  <si>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</si>
  <si>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</si>
  <si>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</si>
  <si>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</si>
  <si>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</si>
  <si>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</si>
  <si>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</si>
  <si>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</si>
  <si>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</si>
  <si>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</si>
  <si>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</si>
  <si>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</si>
  <si>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</si>
  <si>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</si>
  <si>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</si>
  <si>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</si>
  <si>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</si>
  <si>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</si>
  <si>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</si>
  <si>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</si>
  <si>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</si>
  <si>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</si>
  <si>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</si>
  <si>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</si>
  <si>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</si>
  <si>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</si>
  <si>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</si>
  <si>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</si>
  <si>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</si>
  <si>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</si>
  <si>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</si>
  <si>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</si>
  <si>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</si>
  <si>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</si>
  <si>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</si>
  <si>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</si>
  <si>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</si>
  <si>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</si>
  <si>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</si>
  <si>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</si>
  <si>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</si>
  <si>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</si>
  <si>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</si>
  <si>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</si>
  <si>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</si>
  <si>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</si>
  <si>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</si>
  <si>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</si>
  <si>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</si>
  <si>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</si>
  <si>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</si>
  <si>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</si>
  <si>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</si>
  <si>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</si>
  <si>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</si>
  <si>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</si>
  <si>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</si>
  <si>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</si>
  <si>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</si>
  <si>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</si>
  <si>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</si>
  <si>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</si>
  <si>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</si>
  <si>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</si>
  <si>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</si>
  <si>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</si>
  <si>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</si>
  <si>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</si>
  <si>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</si>
  <si>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</si>
  <si>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</si>
  <si>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</si>
  <si>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</si>
  <si>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</si>
  <si>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</si>
  <si>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</si>
  <si>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</si>
  <si>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</si>
  <si>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</si>
  <si>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</si>
  <si>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</si>
  <si>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</si>
  <si>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</si>
  <si>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</si>
  <si>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</si>
  <si>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</si>
  <si>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</si>
  <si>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</si>
  <si>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</si>
  <si>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</si>
  <si>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</si>
  <si>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</si>
  <si>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</si>
  <si>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</si>
  <si>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</si>
  <si>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</si>
  <si>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</si>
  <si>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</si>
  <si>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</si>
  <si>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</si>
  <si>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</si>
  <si>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</si>
  <si>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</si>
  <si>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</si>
  <si>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</si>
  <si>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</si>
  <si>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</si>
  <si>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</si>
  <si>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</si>
  <si>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</si>
  <si>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</si>
  <si>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</si>
  <si>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</si>
  <si>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</si>
  <si>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</si>
  <si>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</si>
  <si>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</si>
  <si>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</si>
  <si>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</si>
  <si>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</si>
  <si>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</si>
  <si>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</si>
  <si>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</si>
  <si>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</si>
  <si>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</si>
  <si>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</si>
  <si>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</si>
  <si>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</si>
  <si>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</si>
  <si>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</si>
  <si>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</si>
  <si>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</si>
  <si>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</si>
  <si>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</si>
  <si>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</si>
  <si>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</si>
  <si>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</si>
  <si>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</si>
  <si>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</si>
  <si>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</si>
  <si>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</si>
  <si>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</si>
  <si>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</si>
  <si>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</si>
  <si>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</si>
  <si>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</si>
  <si>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</si>
  <si>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</si>
  <si>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</si>
  <si>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</si>
  <si>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</si>
  <si>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</si>
  <si>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</si>
  <si>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</si>
  <si>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</si>
  <si>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</si>
  <si>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</si>
  <si>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</si>
  <si>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</si>
  <si>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</si>
  <si>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</si>
  <si>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</si>
  <si>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</si>
  <si>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</si>
  <si>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</si>
  <si>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</si>
  <si>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</si>
  <si>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</si>
  <si>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</si>
  <si>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</si>
  <si>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</si>
  <si>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</si>
  <si>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</si>
  <si>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</si>
  <si>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</si>
  <si>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</si>
  <si>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</si>
  <si>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</si>
  <si>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</si>
  <si>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</si>
  <si>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</si>
  <si>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</si>
  <si>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</si>
  <si>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</si>
  <si>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</si>
  <si>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</si>
  <si>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</si>
  <si>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</si>
  <si>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</si>
  <si>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</si>
  <si>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</si>
  <si>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</si>
  <si>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</si>
  <si>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</si>
  <si>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</si>
  <si>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</si>
  <si>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</si>
  <si>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</si>
  <si>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</si>
  <si>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</si>
  <si>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</si>
  <si>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</si>
  <si>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</si>
  <si>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</si>
  <si>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</si>
  <si>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</si>
  <si>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</si>
  <si>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</si>
  <si>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</si>
  <si>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</si>
  <si>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</si>
  <si>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</si>
  <si>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</si>
  <si>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</si>
  <si>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</si>
  <si>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</si>
  <si>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</si>
  <si>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</si>
  <si>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</si>
  <si>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</si>
  <si>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</si>
  <si>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</si>
  <si>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</si>
  <si>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</si>
  <si>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</si>
  <si>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</si>
  <si>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</si>
  <si>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</si>
  <si>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</si>
  <si>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</si>
  <si>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</si>
  <si>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</si>
  <si>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</si>
  <si>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</si>
  <si>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</si>
  <si>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</si>
  <si>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</si>
  <si>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</si>
  <si>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</si>
  <si>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</si>
  <si>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</si>
  <si>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</si>
  <si>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</si>
  <si>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</si>
  <si>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</si>
  <si>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</si>
  <si>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</si>
  <si>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</si>
  <si>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</si>
  <si>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</si>
  <si>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</si>
  <si>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</si>
  <si>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</si>
  <si>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</si>
  <si>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</si>
  <si>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</si>
  <si>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</si>
  <si>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</si>
  <si>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</si>
  <si>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</si>
  <si>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</si>
  <si>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</si>
  <si>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</si>
  <si>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</si>
  <si>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</si>
  <si>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</si>
  <si>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</si>
  <si>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</si>
  <si>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</si>
  <si>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</si>
  <si>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</si>
  <si>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</si>
  <si>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</si>
  <si>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</si>
  <si>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</si>
  <si>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</si>
  <si>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</si>
  <si>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</si>
  <si>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</si>
  <si>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</si>
  <si>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</si>
  <si>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</si>
  <si>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</si>
  <si>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</si>
  <si>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</si>
  <si>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</si>
  <si>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</si>
  <si>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</si>
  <si>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</si>
  <si>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</si>
  <si>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</si>
  <si>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</si>
  <si>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</si>
  <si>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</si>
  <si>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</si>
  <si>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</si>
  <si>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</si>
  <si>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</si>
  <si>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</si>
  <si>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</si>
  <si>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</si>
  <si>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</si>
  <si>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</si>
  <si>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</si>
  <si>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</si>
  <si>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</si>
  <si>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</si>
  <si>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</si>
  <si>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</si>
  <si>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</si>
  <si>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</si>
  <si>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</si>
  <si>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</si>
  <si>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</si>
  <si>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</si>
  <si>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</si>
  <si>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</si>
  <si>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</si>
  <si>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</si>
  <si>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</si>
  <si>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</si>
  <si>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</si>
  <si>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</si>
  <si>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</si>
  <si>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</si>
  <si>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</si>
  <si>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</si>
  <si>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</si>
  <si>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</si>
  <si>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</si>
  <si>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</si>
  <si>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</si>
  <si>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</si>
  <si>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</si>
  <si>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</si>
  <si>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</si>
  <si>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</si>
  <si>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</si>
  <si>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</si>
  <si>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</si>
  <si>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</si>
  <si>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</si>
  <si>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</si>
  <si>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</si>
  <si>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</si>
  <si>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</si>
  <si>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</si>
  <si>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</si>
  <si>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</si>
  <si>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</si>
  <si>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</si>
  <si>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</si>
  <si>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</si>
  <si>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</si>
  <si>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</si>
  <si>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</si>
  <si>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</si>
  <si>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</si>
  <si>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</si>
  <si>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</si>
  <si>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</si>
  <si>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</si>
  <si>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</si>
  <si>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</si>
  <si>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</si>
  <si>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</si>
  <si>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</si>
  <si>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</si>
  <si>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</si>
  <si>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</si>
  <si>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</si>
  <si>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</si>
  <si>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</si>
  <si>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</si>
  <si>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</si>
  <si>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</si>
  <si>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</si>
  <si>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</si>
  <si>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</si>
  <si>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</si>
  <si>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</si>
  <si>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</si>
  <si>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</si>
  <si>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</si>
  <si>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</si>
  <si>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</si>
  <si>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</si>
  <si>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</si>
  <si>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</si>
  <si>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</si>
  <si>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</si>
  <si>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</si>
  <si>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</si>
  <si>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</si>
  <si>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</si>
  <si>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</si>
  <si>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</si>
  <si>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</si>
  <si>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</si>
  <si>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</si>
  <si>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</si>
  <si>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</si>
  <si>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</si>
  <si>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</si>
  <si>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</si>
  <si>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</si>
  <si>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</si>
  <si>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</si>
  <si>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</si>
  <si>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</si>
  <si>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</si>
  <si>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</si>
  <si>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</si>
  <si>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</si>
  <si>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</si>
  <si>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</si>
  <si>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</si>
  <si>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</si>
  <si>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</si>
  <si>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</si>
  <si>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</si>
  <si>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</si>
  <si>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</si>
  <si>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</si>
  <si>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</si>
  <si>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</si>
  <si>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</si>
  <si>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</si>
  <si>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</si>
  <si>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</si>
  <si>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</si>
  <si>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</si>
  <si>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</si>
  <si>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</si>
  <si>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</si>
  <si>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</si>
  <si>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</si>
  <si>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</si>
  <si>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</si>
  <si>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</si>
  <si>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</si>
  <si>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</si>
  <si>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</si>
  <si>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</si>
  <si>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</si>
  <si>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</si>
  <si>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</si>
  <si>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</si>
  <si>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</si>
  <si>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</si>
  <si>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</si>
  <si>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</si>
  <si>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</si>
  <si>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</si>
  <si>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</si>
  <si>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</si>
  <si>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</si>
  <si>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</si>
  <si>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</si>
  <si>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</si>
  <si>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</si>
  <si>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</si>
  <si>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</si>
  <si>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</si>
  <si>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</si>
  <si>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</si>
  <si>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</si>
  <si>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</si>
  <si>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</si>
  <si>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</si>
  <si>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</si>
  <si>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</si>
  <si>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</si>
  <si>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</si>
  <si>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</si>
  <si>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</si>
  <si>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</si>
  <si>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</si>
  <si>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</si>
  <si>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</si>
  <si>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</si>
  <si>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</si>
  <si>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</si>
  <si>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</si>
  <si>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</si>
  <si>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</si>
  <si>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</si>
  <si>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</si>
  <si>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</si>
  <si>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</si>
  <si>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</si>
  <si>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</si>
  <si>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</si>
  <si>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</si>
  <si>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</si>
  <si>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</si>
  <si>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</si>
  <si>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</si>
  <si>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</si>
  <si>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</si>
  <si>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</si>
  <si>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</si>
  <si>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</si>
  <si>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</si>
  <si>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</si>
  <si>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</si>
  <si>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</si>
  <si>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</si>
  <si>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</si>
  <si>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</si>
  <si>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</si>
  <si>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</si>
  <si>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</si>
  <si>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</si>
  <si>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</si>
  <si>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</si>
  <si>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</si>
  <si>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</si>
  <si>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</si>
  <si>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</si>
  <si>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</si>
  <si>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</si>
  <si>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</si>
  <si>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</si>
  <si>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</si>
  <si>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</si>
  <si>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</si>
  <si>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</si>
  <si>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</si>
  <si>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</si>
  <si>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</si>
  <si>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</si>
  <si>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</si>
  <si>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</si>
  <si>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</si>
  <si>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</si>
  <si>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</si>
  <si>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</si>
  <si>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</si>
  <si>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</si>
  <si>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</si>
  <si>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</si>
  <si>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</si>
  <si>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</si>
  <si>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</si>
  <si>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</si>
  <si>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</si>
  <si>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</si>
  <si>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</si>
  <si>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</si>
  <si>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</si>
  <si>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</si>
  <si>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</si>
  <si>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</si>
  <si>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</si>
  <si>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</si>
  <si>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</si>
  <si>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</si>
  <si>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</si>
  <si>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</si>
  <si>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</si>
  <si>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</si>
  <si>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</si>
  <si>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</si>
  <si>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</si>
  <si>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</si>
  <si>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</si>
  <si>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</si>
  <si>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</si>
  <si>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</si>
  <si>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</si>
  <si>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</si>
  <si>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</si>
  <si>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</si>
  <si>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</si>
  <si>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</si>
  <si>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</si>
  <si>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</si>
  <si>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</si>
  <si>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</si>
  <si>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</si>
  <si>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</si>
  <si>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</si>
  <si>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</si>
  <si>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</si>
  <si>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</si>
  <si>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</si>
  <si>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</si>
  <si>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</si>
  <si>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</si>
  <si>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</si>
  <si>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</si>
  <si>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</si>
  <si>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</si>
  <si>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</si>
  <si>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</si>
  <si>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</si>
  <si>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</si>
  <si>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</si>
  <si>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</si>
  <si>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</si>
  <si>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</si>
  <si>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</si>
  <si>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</si>
  <si>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</si>
  <si>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</si>
  <si>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</si>
  <si>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</si>
  <si>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</si>
  <si>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</si>
  <si>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</si>
  <si>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</si>
  <si>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</si>
  <si>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</si>
  <si>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</si>
  <si>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</si>
  <si>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</si>
  <si>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</si>
  <si>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</si>
  <si>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</si>
  <si>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</si>
  <si>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</si>
  <si>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</si>
  <si>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</si>
  <si>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</si>
  <si>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</si>
  <si>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</si>
  <si>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</si>
  <si>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</si>
  <si>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</si>
  <si>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</si>
  <si>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</si>
  <si>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</si>
  <si>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</si>
  <si>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</si>
  <si>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</si>
  <si>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</si>
  <si>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</si>
  <si>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</si>
  <si>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</si>
  <si>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</si>
  <si>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</si>
  <si>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</si>
  <si>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</si>
  <si>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</si>
  <si>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</si>
  <si>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</si>
  <si>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</si>
  <si>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</si>
  <si>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</si>
  <si>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</si>
  <si>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</si>
  <si>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</si>
  <si>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</si>
  <si>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</si>
  <si>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</si>
  <si>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</si>
  <si>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</si>
  <si>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</si>
  <si>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</si>
  <si>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</si>
  <si>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</si>
  <si>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</si>
  <si>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</si>
  <si>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</si>
  <si>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</si>
  <si>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</si>
  <si>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</si>
  <si>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</si>
  <si>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</si>
  <si>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</si>
  <si>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</si>
  <si>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</si>
  <si>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</si>
  <si>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</si>
  <si>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</si>
  <si>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</si>
  <si>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</si>
  <si>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</si>
  <si>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</si>
  <si>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</si>
  <si>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</si>
  <si>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</si>
  <si>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</si>
  <si>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</si>
  <si>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</si>
  <si>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</si>
  <si>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</si>
  <si>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</si>
  <si>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</si>
  <si>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</si>
  <si>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</si>
  <si>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</si>
  <si>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</si>
  <si>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</si>
  <si>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</si>
  <si>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</si>
  <si>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</si>
  <si>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</si>
  <si>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</si>
  <si>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</si>
  <si>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</si>
  <si>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</si>
  <si>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</si>
  <si>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</si>
  <si>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</si>
  <si>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</si>
  <si>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</si>
  <si>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</si>
  <si>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</si>
  <si>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</si>
  <si>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</si>
  <si>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</si>
  <si>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</si>
  <si>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</si>
  <si>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</si>
  <si>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</si>
  <si>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</si>
  <si>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</si>
  <si>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</si>
  <si>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</si>
  <si>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</si>
  <si>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</si>
  <si>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</si>
  <si>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</si>
  <si>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</si>
  <si>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</si>
  <si>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</si>
  <si>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</si>
  <si>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</si>
  <si>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</si>
  <si>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</si>
  <si>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</si>
  <si>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</si>
  <si>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</si>
  <si>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</si>
  <si>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</si>
  <si>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</si>
  <si>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</si>
  <si>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</si>
  <si>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</si>
  <si>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</si>
  <si>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</si>
  <si>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</si>
  <si>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</si>
  <si>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</si>
  <si>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</si>
  <si>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</si>
  <si>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</si>
  <si>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</si>
  <si>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</si>
  <si>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</si>
  <si>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</si>
  <si>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</si>
  <si>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</si>
  <si>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</si>
  <si>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</si>
  <si>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</si>
  <si>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</si>
  <si>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</si>
  <si>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</si>
  <si>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</si>
  <si>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</si>
  <si>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</si>
  <si>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</si>
  <si>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</si>
  <si>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</si>
  <si>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</si>
  <si>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</si>
  <si>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</si>
  <si>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</si>
  <si>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</si>
  <si>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</si>
  <si>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</si>
  <si>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</si>
  <si>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</si>
  <si>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</si>
  <si>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</si>
  <si>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</si>
  <si>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</si>
  <si>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</si>
  <si>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</si>
  <si>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</si>
  <si>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</si>
  <si>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</si>
  <si>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</si>
  <si>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</si>
  <si>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</si>
  <si>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</si>
  <si>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</si>
  <si>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</si>
  <si>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</si>
  <si>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</si>
  <si>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</si>
  <si>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</si>
  <si>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</si>
  <si>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</si>
  <si>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</si>
  <si>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</si>
  <si>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</si>
  <si>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</si>
  <si>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</si>
  <si>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</si>
  <si>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</si>
  <si>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</si>
  <si>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</si>
  <si>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</si>
  <si>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</si>
  <si>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</si>
  <si>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</si>
  <si>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</si>
  <si>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</si>
  <si>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</si>
  <si>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</si>
  <si>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</si>
  <si>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</si>
  <si>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</si>
  <si>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</si>
  <si>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</si>
  <si>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</si>
  <si>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</si>
  <si>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</si>
  <si>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</si>
  <si>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</si>
  <si>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</si>
  <si>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</si>
  <si>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</si>
  <si>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</si>
  <si>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</si>
  <si>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</si>
  <si>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</si>
  <si>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</si>
  <si>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</si>
  <si>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</si>
  <si>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</si>
  <si>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</si>
  <si>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</si>
  <si>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</si>
  <si>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</si>
  <si>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</si>
  <si>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</si>
  <si>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</si>
  <si>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</si>
  <si>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</si>
  <si>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</si>
  <si>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</si>
  <si>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</si>
  <si>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</si>
  <si>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</si>
  <si>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</si>
  <si>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</si>
  <si>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</si>
  <si>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</si>
  <si>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</si>
  <si>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</si>
  <si>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</si>
  <si>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</si>
  <si>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</si>
  <si>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</si>
  <si>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</si>
  <si>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</si>
  <si>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</si>
  <si>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</si>
  <si>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</si>
  <si>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</si>
  <si>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</si>
  <si>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</si>
  <si>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</si>
  <si>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</si>
  <si>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</si>
  <si>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</si>
  <si>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</si>
  <si>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</si>
  <si>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</si>
  <si>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</si>
  <si>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</si>
  <si>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</si>
  <si>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</si>
  <si>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</si>
  <si>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</si>
  <si>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</si>
  <si>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</si>
  <si>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</si>
  <si>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</si>
  <si>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</si>
  <si>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</si>
  <si>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</si>
  <si>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</si>
  <si>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</si>
  <si>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</si>
  <si>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</si>
  <si>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</si>
  <si>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</si>
  <si>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</si>
  <si>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</si>
  <si>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</si>
  <si>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</si>
  <si>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</si>
  <si>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</si>
  <si>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</si>
  <si>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</si>
  <si>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</si>
  <si>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</si>
  <si>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</si>
  <si>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</si>
  <si>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</si>
  <si>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</si>
  <si>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</si>
  <si>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</si>
  <si>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</si>
  <si>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</si>
  <si>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</si>
  <si>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</si>
  <si>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</si>
  <si>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</si>
  <si>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</si>
  <si>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</si>
  <si>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</si>
  <si>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</si>
  <si>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</si>
  <si>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</si>
  <si>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</si>
  <si>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</si>
  <si>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</si>
  <si>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</si>
  <si>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</si>
  <si>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</si>
  <si>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</si>
  <si>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</si>
  <si>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</si>
  <si>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</si>
  <si>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</si>
  <si>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</si>
  <si>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</si>
  <si>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</si>
  <si>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</si>
  <si>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</si>
  <si>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</si>
  <si>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</si>
  <si>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</si>
  <si>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</si>
  <si>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</si>
  <si>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</si>
  <si>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</si>
  <si>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</si>
  <si>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</si>
  <si>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</si>
  <si>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</si>
  <si>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</si>
  <si>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</si>
  <si>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</si>
  <si>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</si>
  <si>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</si>
  <si>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</si>
  <si>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</si>
  <si>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</si>
  <si>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</si>
  <si>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</si>
  <si>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</si>
  <si>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</si>
  <si>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</si>
  <si>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</si>
  <si>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</si>
  <si>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</si>
  <si>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</si>
  <si>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</si>
  <si>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</si>
  <si>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</si>
  <si>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</si>
  <si>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</si>
  <si>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</si>
  <si>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</si>
  <si>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</si>
  <si>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</si>
  <si>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</si>
  <si>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</si>
  <si>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</si>
  <si>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</si>
  <si>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</si>
  <si>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</si>
  <si>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</si>
  <si>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</si>
  <si>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</si>
  <si>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</si>
  <si>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</si>
  <si>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</si>
  <si>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</si>
  <si>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</si>
  <si>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</si>
  <si>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</si>
  <si>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</si>
  <si>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</si>
  <si>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</si>
  <si>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</si>
  <si>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</si>
  <si>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</si>
  <si>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</si>
  <si>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</si>
  <si>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</si>
  <si>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</si>
  <si>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</si>
  <si>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</si>
  <si>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</si>
  <si>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</si>
  <si>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</si>
  <si>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</si>
  <si>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</si>
  <si>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</si>
  <si>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</si>
  <si>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</si>
  <si>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</si>
  <si>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</si>
  <si>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</si>
  <si>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</si>
  <si>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</si>
  <si>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</si>
  <si>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</si>
  <si>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</si>
  <si>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</si>
  <si>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</si>
  <si>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</si>
  <si>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</si>
  <si>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</si>
  <si>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</si>
  <si>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</si>
  <si>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</si>
  <si>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</si>
  <si>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</si>
  <si>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</si>
  <si>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</si>
  <si>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</si>
  <si>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</si>
  <si>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</si>
  <si>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</si>
  <si>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</si>
  <si>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</si>
  <si>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</si>
  <si>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</si>
  <si>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</si>
  <si>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</si>
  <si>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</si>
  <si>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</si>
  <si>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</si>
  <si>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</si>
  <si>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</si>
  <si>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</si>
  <si>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</si>
  <si>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</si>
  <si>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</si>
  <si>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</si>
  <si>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</si>
  <si>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</si>
  <si>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</si>
  <si>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</si>
  <si>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</si>
  <si>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</si>
  <si>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</si>
  <si>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</si>
  <si>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</si>
  <si>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</si>
  <si>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</si>
  <si>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</si>
  <si>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</si>
  <si>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</si>
  <si>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</si>
  <si>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</si>
  <si>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</si>
  <si>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</si>
  <si>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</si>
  <si>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</si>
  <si>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</si>
  <si>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</si>
  <si>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</si>
  <si>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</si>
  <si>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</si>
  <si>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</si>
  <si>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</si>
  <si>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</si>
  <si>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</si>
  <si>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</si>
  <si>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</si>
  <si>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</si>
  <si>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</si>
  <si>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</si>
  <si>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</si>
  <si>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</si>
  <si>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</si>
  <si>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</si>
  <si>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</si>
  <si>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</si>
  <si>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</si>
  <si>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</si>
  <si>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</si>
  <si>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</si>
  <si>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</si>
  <si>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</si>
  <si>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</si>
  <si>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</si>
  <si>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</si>
  <si>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</si>
  <si>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</si>
  <si>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</si>
  <si>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</si>
  <si>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</si>
  <si>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</si>
  <si>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</si>
  <si>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</si>
  <si>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</si>
  <si>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</si>
  <si>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</si>
  <si>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</si>
  <si>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</si>
  <si>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</si>
  <si>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</si>
  <si>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</si>
  <si>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</si>
  <si>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</si>
  <si>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</si>
  <si>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</si>
  <si>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</si>
  <si>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</si>
  <si>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</si>
  <si>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</si>
  <si>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</si>
  <si>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</si>
  <si>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</si>
  <si>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</si>
  <si>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</si>
  <si>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</si>
  <si>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</si>
  <si>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</si>
  <si>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</si>
  <si>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</si>
  <si>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</si>
  <si>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</si>
  <si>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</si>
  <si>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</si>
  <si>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</si>
  <si>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</si>
  <si>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</si>
  <si>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</si>
  <si>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</si>
  <si>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</si>
  <si>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</si>
  <si>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</si>
  <si>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</si>
  <si>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</si>
  <si>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</si>
  <si>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</si>
  <si>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</si>
  <si>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</si>
  <si>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</si>
  <si>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</si>
  <si>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</si>
  <si>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</si>
  <si>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</si>
  <si>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</si>
  <si>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</si>
  <si>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</si>
  <si>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</si>
  <si>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</si>
  <si>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</si>
  <si>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</si>
  <si>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</si>
  <si>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</si>
  <si>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</si>
  <si>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</si>
  <si>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</si>
  <si>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</si>
  <si>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</si>
  <si>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</si>
  <si>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</si>
  <si>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</si>
  <si>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</si>
  <si>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</si>
  <si>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</si>
  <si>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</si>
  <si>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</si>
  <si>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</si>
  <si>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</si>
  <si>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</si>
  <si>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</si>
  <si>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</si>
  <si>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</si>
  <si>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</si>
  <si>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</si>
  <si>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</si>
  <si>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</si>
  <si>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</si>
  <si>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</si>
  <si>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</si>
  <si>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</si>
  <si>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</si>
  <si>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</si>
  <si>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</si>
  <si>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</si>
  <si>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</si>
  <si>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</si>
  <si>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</si>
  <si>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</si>
  <si>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</si>
  <si>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</si>
  <si>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</si>
  <si>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</si>
  <si>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</si>
  <si>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</si>
  <si>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</si>
  <si>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</si>
  <si>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</si>
  <si>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</si>
  <si>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</si>
  <si>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</si>
  <si>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</si>
  <si>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</si>
  <si>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</si>
  <si>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</si>
  <si>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</si>
  <si>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</si>
  <si>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</si>
  <si>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</si>
  <si>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</si>
  <si>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</si>
  <si>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</si>
  <si>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</si>
  <si>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</si>
  <si>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</si>
  <si>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</si>
  <si>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</si>
  <si>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</si>
  <si>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</si>
  <si>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</si>
  <si>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</si>
  <si>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</si>
  <si>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</si>
  <si>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</si>
  <si>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</si>
  <si>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</si>
  <si>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</si>
  <si>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</si>
  <si>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</si>
  <si>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</si>
  <si>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</si>
  <si>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</si>
  <si>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</si>
  <si>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</si>
  <si>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</si>
  <si>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</si>
  <si>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</si>
  <si>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</si>
  <si>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</si>
  <si>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</si>
  <si>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</si>
  <si>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</si>
  <si>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</si>
  <si>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</si>
  <si>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</si>
  <si>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</si>
  <si>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</si>
  <si>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</si>
  <si>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</si>
  <si>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</si>
  <si>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</si>
  <si>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</si>
  <si>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</si>
  <si>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</si>
  <si>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</si>
  <si>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</si>
  <si>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</si>
  <si>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</si>
  <si>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</si>
  <si>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</si>
  <si>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</si>
  <si>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</si>
  <si>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</si>
  <si>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</si>
  <si>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</si>
  <si>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</si>
  <si>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</si>
  <si>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</si>
  <si>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</si>
  <si>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</si>
  <si>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</si>
  <si>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</si>
  <si>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</si>
  <si>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</si>
  <si>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</si>
  <si>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</si>
  <si>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</si>
  <si>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</si>
  <si>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</si>
  <si>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</si>
  <si>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</si>
  <si>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</si>
  <si>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</si>
  <si>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</si>
  <si>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</si>
  <si>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</si>
  <si>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</si>
  <si>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</si>
  <si>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</si>
  <si>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</si>
  <si>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</si>
  <si>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</si>
  <si>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</si>
  <si>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</si>
  <si>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</si>
  <si>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</si>
  <si>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</si>
  <si>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</si>
  <si>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</si>
  <si>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</si>
  <si>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</si>
  <si>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</si>
  <si>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</si>
  <si>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</si>
  <si>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</si>
  <si>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</si>
  <si>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</si>
  <si>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</si>
  <si>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</si>
  <si>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</si>
  <si>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</si>
  <si>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</si>
  <si>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</si>
  <si>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</si>
  <si>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</si>
  <si>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</si>
  <si>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</si>
  <si>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</si>
  <si>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</si>
  <si>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</si>
  <si>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</si>
  <si>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</si>
  <si>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</si>
  <si>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</si>
  <si>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</si>
  <si>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</si>
  <si>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</si>
  <si>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</si>
  <si>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</si>
  <si>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</si>
  <si>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</si>
  <si>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</si>
  <si>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</si>
  <si>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</si>
  <si>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</si>
  <si>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</si>
  <si>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</si>
  <si>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</si>
  <si>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</si>
  <si>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</si>
  <si>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</si>
  <si>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</si>
  <si>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</si>
  <si>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</si>
  <si>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</si>
  <si>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</si>
  <si>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</si>
  <si>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</si>
  <si>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</si>
  <si>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</si>
  <si>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</si>
  <si>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</si>
  <si>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</si>
  <si>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</si>
  <si>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</si>
  <si>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</si>
  <si>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</si>
  <si>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</si>
  <si>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</si>
  <si>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</si>
  <si>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</si>
  <si>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</si>
  <si>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</si>
  <si>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</si>
  <si>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</si>
  <si>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</si>
  <si>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</si>
  <si>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</si>
  <si>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</si>
  <si>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</si>
  <si>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</si>
  <si>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</si>
  <si>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</si>
  <si>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</si>
  <si>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</si>
  <si>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</si>
  <si>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</si>
  <si>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</si>
  <si>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</si>
  <si>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</si>
  <si>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</si>
  <si>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</si>
  <si>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</si>
  <si>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</si>
  <si>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</si>
  <si>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</si>
  <si>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</si>
  <si>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</si>
  <si>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</si>
  <si>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</si>
  <si>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</si>
  <si>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</si>
  <si>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</si>
  <si>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</si>
  <si>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</si>
  <si>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</si>
  <si>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</si>
  <si>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</si>
  <si>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</si>
  <si>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</si>
  <si>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</si>
  <si>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</si>
  <si>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</si>
  <si>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</si>
  <si>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</si>
  <si>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</si>
  <si>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</si>
  <si>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</si>
  <si>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</si>
  <si>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</si>
  <si>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</si>
  <si>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</si>
  <si>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</si>
  <si>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</si>
  <si>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</si>
  <si>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</si>
  <si>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</si>
  <si>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</si>
  <si>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</si>
  <si>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</si>
  <si>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</si>
  <si>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</si>
  <si>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</si>
  <si>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</si>
  <si>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</si>
  <si>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</si>
  <si>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</si>
  <si>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</si>
  <si>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</si>
  <si>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</si>
  <si>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</si>
  <si>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</si>
  <si>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</si>
  <si>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</si>
  <si>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</si>
  <si>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</si>
  <si>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</si>
  <si>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</si>
  <si>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</si>
  <si>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</si>
  <si>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</si>
  <si>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</si>
  <si>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</si>
  <si>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</si>
  <si>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</si>
  <si>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</si>
  <si>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</si>
  <si>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</si>
  <si>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</si>
  <si>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</si>
  <si>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</si>
  <si>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</si>
  <si>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</si>
  <si>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</si>
  <si>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</si>
  <si>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</si>
  <si>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</si>
  <si>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</si>
  <si>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</si>
  <si>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</si>
  <si>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</si>
  <si>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</si>
  <si>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</si>
  <si>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</si>
  <si>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</si>
  <si>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</si>
  <si>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</si>
  <si>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</si>
  <si>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</si>
  <si>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</si>
  <si>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</si>
  <si>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</si>
  <si>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</si>
  <si>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</si>
  <si>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</si>
  <si>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</si>
  <si>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</si>
  <si>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</si>
  <si>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</si>
  <si>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</si>
  <si>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</si>
  <si>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</si>
  <si>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</si>
  <si>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</si>
  <si>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</si>
  <si>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</si>
  <si>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</si>
  <si>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</si>
  <si>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</si>
  <si>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</si>
  <si>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</si>
  <si>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</si>
  <si>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</si>
  <si>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</si>
  <si>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</si>
  <si>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</si>
  <si>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</si>
  <si>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</si>
  <si>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</si>
  <si>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</si>
  <si>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</si>
  <si>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</si>
  <si>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</si>
  <si>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</si>
  <si>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</si>
  <si>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</si>
  <si>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</si>
  <si>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</si>
  <si>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</si>
  <si>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</si>
  <si>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</si>
  <si>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</si>
  <si>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</si>
  <si>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</si>
  <si>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</si>
  <si>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</si>
  <si>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</si>
  <si>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</si>
  <si>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</si>
  <si>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</si>
  <si>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</si>
  <si>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</si>
  <si>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</si>
  <si>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</si>
  <si>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</si>
  <si>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</si>
  <si>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</si>
  <si>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</si>
  <si>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</si>
  <si>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</si>
  <si>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</si>
  <si>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</si>
  <si>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</si>
  <si>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</si>
  <si>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</si>
  <si>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</si>
  <si>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</si>
  <si>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</si>
  <si>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</si>
  <si>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</si>
  <si>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</si>
  <si>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</si>
  <si>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</si>
  <si>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</si>
  <si>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</si>
  <si>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</si>
  <si>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</si>
  <si>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</si>
  <si>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</si>
  <si>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</si>
  <si>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</si>
  <si>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</si>
  <si>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</si>
  <si>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</si>
  <si>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</si>
  <si>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</si>
  <si>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</si>
  <si>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</si>
  <si>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</si>
  <si>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</si>
  <si>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</si>
  <si>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</si>
  <si>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</si>
  <si>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</si>
  <si>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</si>
  <si>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</si>
  <si>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</si>
  <si>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</si>
  <si>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</si>
  <si>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</si>
  <si>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</si>
  <si>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</si>
  <si>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</si>
  <si>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</si>
  <si>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</si>
  <si>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</si>
  <si>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</si>
  <si>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</si>
  <si>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</si>
  <si>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</si>
  <si>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</si>
  <si>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</si>
  <si>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</si>
  <si>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</si>
  <si>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</si>
  <si>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</si>
  <si>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</si>
  <si>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</si>
  <si>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</si>
  <si>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</si>
  <si>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</si>
  <si>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</si>
  <si>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</si>
  <si>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</si>
  <si>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</si>
  <si>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</si>
  <si>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</si>
  <si>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</si>
  <si>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</si>
  <si>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</si>
  <si>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</si>
  <si>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</si>
  <si>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</si>
  <si>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</si>
  <si>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</si>
  <si>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</si>
  <si>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</si>
  <si>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</si>
  <si>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</si>
  <si>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</si>
  <si>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</si>
  <si>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</si>
  <si>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</si>
  <si>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</si>
  <si>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</si>
  <si>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</si>
  <si>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</si>
  <si>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</si>
  <si>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</si>
  <si>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</si>
  <si>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</si>
  <si>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</si>
  <si>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</si>
  <si>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</si>
  <si>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</si>
  <si>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</si>
  <si>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</si>
  <si>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</si>
  <si>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</si>
  <si>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</si>
  <si>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</si>
  <si>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</si>
  <si>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</si>
  <si>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</si>
  <si>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</si>
  <si>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</si>
  <si>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</si>
  <si>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</si>
  <si>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</si>
  <si>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</si>
  <si>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</si>
  <si>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</si>
  <si>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</si>
  <si>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</si>
  <si>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</si>
  <si>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</si>
  <si>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</si>
  <si>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</si>
  <si>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</si>
  <si>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</si>
  <si>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</si>
  <si>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</si>
  <si>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</si>
  <si>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</si>
  <si>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</si>
  <si>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</si>
  <si>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</si>
  <si>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</si>
  <si>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</si>
  <si>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</si>
  <si>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</si>
  <si>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</si>
  <si>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</si>
  <si>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</si>
  <si>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</si>
  <si>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</si>
  <si>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</si>
  <si>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</si>
  <si>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</si>
  <si>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</si>
  <si>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</si>
  <si>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</si>
  <si>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</si>
  <si>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</si>
  <si>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</si>
  <si>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</si>
  <si>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</si>
  <si>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</si>
  <si>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</si>
  <si>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</si>
  <si>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</si>
  <si>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</si>
  <si>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</si>
  <si>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</si>
  <si>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</si>
  <si>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</si>
  <si>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</si>
  <si>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</si>
  <si>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</si>
  <si>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</si>
  <si>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</si>
  <si>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</si>
  <si>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</si>
  <si>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</si>
  <si>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</si>
  <si>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</si>
  <si>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</si>
  <si>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</si>
  <si>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</si>
  <si>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</si>
  <si>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</si>
  <si>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</si>
  <si>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</si>
  <si>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</si>
  <si>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</si>
  <si>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</si>
  <si>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</si>
  <si>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</si>
  <si>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</si>
  <si>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</si>
  <si>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</si>
  <si>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</si>
  <si>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</si>
  <si>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</si>
  <si>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</si>
  <si>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</si>
  <si>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</si>
  <si>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</si>
  <si>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</si>
  <si>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</si>
  <si>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</si>
  <si>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</si>
  <si>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</si>
  <si>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</si>
  <si>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</si>
  <si>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</si>
  <si>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</si>
  <si>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</si>
  <si>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</si>
  <si>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</si>
  <si>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</si>
  <si>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</si>
  <si>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</si>
  <si>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</si>
  <si>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</si>
  <si>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</si>
  <si>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</si>
  <si>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</si>
  <si>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</si>
  <si>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</si>
  <si>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</si>
  <si>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</si>
  <si>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</si>
  <si>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</si>
  <si>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</si>
  <si>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</si>
  <si>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</si>
  <si>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</si>
  <si>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</si>
  <si>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</si>
  <si>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</si>
  <si>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</si>
  <si>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</si>
  <si>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</si>
  <si>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</si>
  <si>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</si>
  <si>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</si>
  <si>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</si>
  <si>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</si>
  <si>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</si>
  <si>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</si>
  <si>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</si>
  <si>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</si>
  <si>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</si>
  <si>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</si>
  <si>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</si>
  <si>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</si>
  <si>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</si>
  <si>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</si>
  <si>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</si>
  <si>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</si>
  <si>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</si>
  <si>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</si>
  <si>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</si>
  <si>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</si>
  <si>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</si>
  <si>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</si>
  <si>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</si>
  <si>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</si>
  <si>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</si>
  <si>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</si>
  <si>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</si>
  <si>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</si>
  <si>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</si>
  <si>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</si>
  <si>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</si>
  <si>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</si>
  <si>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</si>
  <si>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</si>
  <si>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</si>
  <si>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</si>
  <si>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</si>
  <si>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</si>
  <si>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</si>
  <si>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</si>
  <si>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</si>
  <si>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</si>
  <si>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</si>
  <si>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</si>
  <si>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</si>
  <si>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</si>
  <si>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</si>
  <si>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</si>
  <si>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</si>
  <si>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</si>
  <si>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</si>
  <si>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</si>
  <si>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</si>
  <si>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</si>
  <si>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</si>
  <si>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</si>
  <si>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</si>
  <si>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</si>
  <si>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</si>
  <si>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</si>
  <si>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</si>
  <si>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</si>
  <si>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</si>
  <si>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</si>
  <si>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</si>
  <si>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</si>
  <si>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</si>
  <si>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</si>
  <si>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</si>
  <si>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</si>
  <si>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</si>
  <si>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</si>
  <si>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</si>
  <si>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</si>
  <si>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</si>
  <si>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</si>
  <si>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</si>
  <si>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</si>
  <si>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</si>
  <si>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</si>
  <si>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</si>
  <si>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</si>
  <si>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</si>
  <si>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</si>
  <si>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</si>
  <si>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</si>
  <si>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</si>
  <si>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</si>
  <si>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</si>
  <si>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</si>
  <si>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</si>
  <si>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</si>
  <si>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</si>
  <si>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</si>
  <si>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</si>
  <si>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</si>
  <si>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</si>
  <si>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</si>
  <si>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</si>
  <si>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</si>
  <si>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</si>
  <si>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</si>
  <si>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</si>
  <si>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</si>
  <si>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</si>
  <si>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</si>
  <si>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</si>
  <si>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</si>
  <si>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</si>
  <si>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</si>
  <si>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</si>
  <si>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</si>
  <si>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</si>
  <si>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</si>
  <si>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</si>
  <si>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</si>
  <si>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</si>
  <si>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</si>
  <si>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</si>
  <si>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</si>
  <si>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</si>
  <si>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</si>
  <si>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</si>
  <si>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</si>
  <si>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</si>
  <si>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</si>
  <si>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</si>
  <si>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</si>
  <si>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</si>
  <si>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</si>
  <si>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</si>
  <si>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</si>
  <si>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</si>
  <si>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</si>
  <si>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</si>
  <si>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</si>
  <si>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</si>
  <si>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</si>
  <si>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</si>
  <si>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</si>
  <si>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</si>
  <si>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</si>
  <si>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</si>
  <si>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</si>
  <si>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</si>
  <si>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</si>
  <si>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</si>
  <si>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</si>
  <si>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</si>
  <si>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</si>
  <si>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</si>
  <si>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</si>
  <si>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</si>
  <si>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</si>
  <si>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</si>
  <si>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</si>
  <si>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</si>
  <si>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</si>
  <si>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</si>
  <si>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</si>
  <si>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</si>
  <si>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</si>
  <si>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</si>
  <si>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</si>
  <si>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</si>
  <si>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</si>
  <si>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</si>
  <si>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</si>
  <si>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</si>
  <si>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</si>
  <si>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</si>
  <si>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</si>
  <si>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</si>
  <si>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</si>
  <si>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</si>
  <si>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</si>
  <si>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</si>
  <si>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</si>
  <si>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</si>
  <si>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</si>
  <si>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</si>
  <si>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</si>
  <si>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</si>
  <si>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</si>
  <si>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</si>
  <si>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</si>
  <si>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</si>
  <si>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</si>
  <si>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</si>
  <si>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</si>
  <si>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</si>
  <si>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</si>
  <si>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</si>
  <si>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</si>
  <si>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</si>
  <si>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</si>
  <si>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</si>
  <si>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</si>
  <si>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</si>
  <si>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</si>
  <si>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</si>
  <si>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</si>
  <si>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</si>
  <si>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</si>
  <si>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</si>
  <si>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</si>
  <si>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</si>
  <si>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</si>
  <si>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</si>
  <si>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</si>
  <si>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</si>
  <si>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</si>
  <si>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</si>
  <si>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</si>
  <si>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</si>
  <si>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</si>
  <si>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</si>
  <si>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</si>
  <si>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</si>
  <si>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</si>
  <si>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</si>
  <si>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</si>
  <si>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</si>
  <si>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</si>
  <si>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</si>
  <si>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</si>
  <si>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</si>
  <si>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</si>
  <si>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</si>
  <si>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</si>
  <si>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</si>
  <si>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</si>
  <si>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</si>
  <si>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</si>
  <si>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</si>
  <si>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</si>
  <si>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</si>
  <si>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</si>
  <si>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</si>
  <si>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</si>
  <si>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</si>
  <si>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</si>
  <si>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</si>
  <si>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</si>
  <si>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</si>
  <si>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</si>
  <si>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</si>
  <si>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</si>
  <si>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</si>
  <si>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</si>
  <si>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</si>
  <si>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</si>
  <si>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</si>
  <si>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</si>
  <si>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</si>
  <si>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</si>
  <si>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</si>
  <si>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</si>
  <si>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</si>
  <si>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</si>
  <si>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</si>
  <si>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</si>
  <si>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</si>
  <si>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</si>
  <si>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</si>
  <si>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</si>
  <si>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</si>
  <si>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</si>
  <si>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</si>
  <si>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</si>
  <si>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</si>
  <si>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</si>
  <si>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</si>
  <si>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</si>
  <si>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</si>
  <si>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</si>
  <si>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</si>
  <si>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</si>
  <si>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</si>
  <si>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</si>
  <si>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</si>
  <si>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</si>
  <si>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</si>
  <si>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</si>
  <si>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</si>
  <si>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</si>
  <si>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</si>
  <si>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</si>
  <si>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</si>
  <si>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</si>
  <si>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</si>
  <si>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</si>
  <si>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</si>
  <si>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</si>
  <si>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</si>
  <si>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</si>
  <si>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</si>
  <si>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</si>
  <si>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</si>
  <si>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</si>
  <si>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</si>
  <si>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</si>
  <si>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</si>
  <si>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</si>
  <si>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</si>
  <si>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</si>
  <si>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</si>
  <si>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</si>
  <si>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</si>
  <si>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</si>
  <si>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</si>
  <si>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</si>
  <si>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</si>
  <si>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</si>
  <si>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</si>
  <si>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</si>
  <si>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</si>
  <si>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</si>
  <si>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</si>
  <si>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</si>
  <si>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</si>
  <si>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</si>
  <si>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</si>
  <si>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</si>
  <si>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</si>
  <si>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</si>
  <si>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</si>
  <si>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</si>
  <si>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</si>
  <si>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</si>
  <si>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</si>
  <si>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</si>
  <si>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</si>
  <si>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</si>
  <si>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</si>
  <si>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</si>
  <si>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</si>
  <si>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</si>
  <si>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</si>
  <si>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</si>
  <si>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</si>
  <si>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</si>
  <si>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</si>
  <si>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</si>
  <si>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</si>
  <si>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</si>
  <si>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</si>
  <si>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</si>
  <si>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</si>
  <si>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</si>
  <si>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</si>
  <si>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</si>
  <si>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</si>
  <si>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</si>
  <si>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</si>
  <si>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</si>
  <si>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</si>
  <si>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</si>
  <si>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</si>
  <si>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</si>
  <si>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</si>
  <si>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</si>
  <si>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</si>
  <si>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</si>
  <si>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</si>
  <si>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</si>
  <si>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</si>
  <si>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</si>
  <si>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</si>
  <si>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</si>
  <si>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</si>
  <si>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</si>
  <si>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</si>
  <si>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</si>
  <si>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</si>
  <si>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</si>
  <si>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</si>
  <si>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</si>
  <si>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</si>
  <si>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</si>
  <si>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</si>
  <si>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</si>
  <si>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</si>
  <si>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</si>
  <si>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</si>
  <si>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</si>
  <si>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</si>
  <si>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</si>
  <si>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</si>
  <si>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</si>
  <si>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</si>
  <si>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</si>
  <si>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</si>
  <si>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</si>
  <si>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</si>
  <si>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</si>
  <si>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</si>
  <si>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</si>
  <si>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</si>
  <si>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</si>
  <si>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</si>
  <si>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</si>
  <si>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</si>
  <si>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</si>
  <si>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</si>
  <si>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</si>
  <si>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</si>
  <si>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</si>
  <si>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</si>
  <si>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</si>
  <si>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</si>
  <si>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</si>
  <si>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</si>
  <si>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</si>
  <si>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</si>
  <si>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</si>
  <si>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</si>
  <si>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</si>
  <si>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</si>
  <si>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</si>
  <si>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</si>
  <si>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</si>
  <si>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</si>
  <si>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</si>
  <si>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</si>
  <si>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</si>
  <si>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</si>
  <si>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</si>
  <si>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</si>
  <si>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</si>
  <si>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</si>
  <si>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</si>
  <si>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</si>
  <si>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</si>
  <si>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</si>
  <si>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</si>
  <si>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</si>
  <si>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</si>
  <si>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</si>
  <si>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</si>
  <si>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</si>
  <si>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</si>
  <si>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</si>
  <si>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</si>
  <si>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</si>
  <si>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</si>
  <si>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</si>
  <si>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</si>
  <si>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</si>
  <si>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</si>
  <si>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</si>
  <si>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</si>
  <si>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</si>
  <si>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</si>
  <si>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</si>
  <si>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</si>
  <si>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</si>
  <si>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</si>
  <si>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</si>
  <si>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</si>
  <si>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</si>
  <si>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</si>
  <si>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</si>
  <si>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</si>
  <si>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</si>
  <si>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</si>
  <si>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</si>
  <si>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</si>
  <si>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</si>
  <si>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</si>
  <si>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</si>
  <si>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</si>
  <si>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</si>
  <si>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</si>
  <si>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</si>
  <si>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</si>
  <si>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</si>
  <si>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</si>
  <si>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</si>
  <si>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</si>
  <si>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</si>
  <si>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</si>
  <si>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</si>
  <si>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</si>
  <si>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</si>
  <si>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</si>
  <si>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</si>
  <si>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</si>
  <si>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</si>
  <si>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</si>
  <si>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</si>
  <si>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</si>
  <si>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</si>
  <si>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</si>
  <si>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</si>
  <si>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</si>
  <si>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</si>
  <si>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</si>
  <si>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</si>
  <si>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</si>
  <si>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</si>
  <si>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</si>
  <si>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</si>
  <si>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</si>
  <si>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</si>
  <si>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</si>
  <si>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</si>
  <si>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</si>
  <si>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</si>
  <si>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</si>
  <si>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</si>
  <si>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</si>
  <si>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</si>
  <si>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</si>
  <si>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</si>
  <si>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</si>
  <si>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</si>
  <si>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</si>
  <si>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</si>
  <si>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</si>
  <si>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</si>
  <si>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</si>
  <si>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</si>
  <si>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</si>
  <si>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</si>
  <si>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</si>
  <si>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</si>
  <si>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</si>
  <si>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</si>
  <si>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</si>
  <si>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</si>
  <si>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</si>
  <si>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</si>
  <si>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</si>
  <si>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</si>
  <si>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</si>
  <si>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</si>
  <si>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</si>
  <si>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</si>
  <si>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</si>
  <si>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</si>
  <si>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</si>
  <si>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</si>
  <si>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</si>
  <si>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</si>
  <si>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</si>
  <si>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</si>
  <si>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</si>
  <si>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</si>
  <si>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</si>
  <si>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</si>
  <si>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</si>
  <si>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</si>
  <si>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</si>
  <si>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</si>
  <si>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</si>
  <si>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</si>
  <si>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</si>
  <si>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</si>
  <si>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</si>
  <si>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</si>
  <si>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</si>
  <si>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</si>
  <si>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</si>
  <si>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</si>
  <si>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</si>
  <si>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</si>
  <si>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</si>
  <si>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</si>
  <si>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</si>
  <si>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</si>
  <si>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</si>
  <si>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</si>
  <si>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</si>
  <si>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</si>
  <si>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</si>
  <si>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</si>
  <si>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</si>
  <si>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</si>
  <si>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</si>
  <si>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</si>
  <si>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</si>
  <si>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</si>
  <si>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</si>
  <si>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</si>
  <si>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</si>
  <si>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</si>
  <si>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</si>
  <si>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</si>
  <si>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</si>
  <si>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</si>
  <si>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</si>
  <si>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</si>
  <si>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</si>
  <si>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</si>
  <si>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</si>
  <si>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</si>
  <si>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</si>
  <si>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</si>
  <si>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</si>
  <si>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</si>
  <si>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</si>
  <si>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</si>
  <si>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</si>
  <si>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</si>
  <si>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</si>
  <si>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</si>
  <si>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</si>
  <si>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</si>
  <si>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</si>
  <si>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</si>
  <si>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</si>
  <si>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</si>
  <si>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</si>
  <si>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</si>
  <si>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</si>
  <si>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</si>
  <si>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</si>
  <si>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</si>
  <si>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</si>
  <si>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</si>
  <si>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</si>
  <si>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</si>
  <si>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</si>
  <si>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</si>
  <si>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</si>
  <si>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</si>
  <si>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</si>
  <si>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</si>
  <si>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</si>
  <si>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</si>
  <si>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</si>
  <si>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</si>
  <si>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</si>
  <si>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</si>
  <si>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</si>
  <si>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</si>
  <si>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</si>
  <si>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</si>
  <si>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</si>
  <si>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</si>
  <si>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</si>
  <si>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</si>
  <si>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</si>
  <si>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</si>
  <si>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</si>
  <si>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</si>
  <si>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</si>
  <si>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</si>
  <si>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</si>
  <si>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</si>
  <si>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</si>
  <si>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</si>
  <si>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</si>
  <si>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</si>
  <si>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</si>
  <si>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</si>
  <si>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</si>
  <si>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</si>
  <si>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</si>
  <si>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</si>
  <si>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</si>
  <si>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</si>
  <si>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</si>
  <si>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</si>
  <si>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</si>
  <si>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</si>
  <si>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</si>
  <si>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</si>
  <si>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</si>
  <si>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</si>
  <si>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</si>
  <si>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</si>
  <si>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</si>
  <si>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</si>
  <si>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</si>
  <si>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</si>
  <si>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</si>
  <si>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</si>
  <si>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</si>
  <si>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</si>
  <si>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</si>
  <si>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</si>
  <si>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</si>
  <si>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</si>
  <si>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</si>
  <si>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</si>
  <si>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</si>
  <si>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</si>
  <si>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</si>
  <si>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</si>
  <si>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</si>
  <si>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</si>
  <si>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</si>
  <si>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</si>
  <si>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</si>
  <si>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</si>
  <si>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</si>
  <si>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</si>
  <si>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</si>
  <si>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</si>
  <si>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</si>
  <si>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</si>
  <si>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</si>
  <si>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</si>
  <si>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</si>
  <si>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</si>
  <si>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</si>
  <si>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</si>
  <si>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</si>
  <si>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</si>
  <si>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</si>
  <si>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</si>
  <si>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</si>
  <si>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</si>
  <si>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</si>
  <si>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</si>
  <si>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</si>
  <si>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</si>
  <si>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</si>
  <si>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</si>
  <si>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</si>
  <si>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</si>
  <si>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</si>
  <si>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</si>
  <si>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</si>
  <si>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</si>
  <si>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</si>
  <si>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</si>
  <si>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</si>
  <si>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</si>
  <si>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</si>
  <si>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</si>
  <si>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</si>
  <si>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</si>
  <si>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</si>
  <si>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</si>
  <si>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</si>
  <si>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</si>
  <si>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</si>
  <si>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</si>
  <si>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</si>
  <si>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</si>
  <si>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</si>
  <si>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</si>
  <si>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</si>
  <si>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</si>
  <si>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</si>
  <si>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</si>
  <si>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</si>
  <si>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</si>
  <si>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</si>
  <si>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</si>
  <si>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</si>
  <si>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</si>
  <si>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</si>
  <si>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</si>
  <si>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</si>
  <si>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</si>
  <si>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</si>
  <si>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</si>
  <si>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</si>
  <si>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</si>
  <si>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</si>
  <si>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</si>
  <si>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</si>
  <si>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</si>
  <si>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</si>
  <si>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</si>
  <si>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</si>
  <si>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</si>
  <si>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</si>
  <si>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</si>
  <si>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</si>
  <si>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</si>
  <si>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</si>
  <si>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</si>
  <si>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</si>
  <si>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</si>
  <si>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</si>
  <si>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</si>
  <si>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</si>
  <si>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</si>
  <si>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</si>
  <si>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</si>
  <si>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</si>
  <si>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</si>
  <si>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</si>
  <si>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</si>
  <si>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</si>
  <si>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</si>
  <si>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</si>
  <si>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</si>
  <si>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</si>
  <si>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</si>
  <si>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</si>
  <si>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</si>
  <si>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</si>
  <si>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</si>
  <si>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</si>
  <si>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</si>
  <si>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</si>
  <si>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</si>
  <si>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</si>
  <si>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</si>
  <si>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</si>
  <si>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</si>
  <si>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</si>
  <si>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</si>
  <si>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</si>
  <si>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</si>
  <si>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</si>
  <si>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</si>
  <si>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</si>
  <si>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</si>
  <si>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</si>
  <si>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</si>
  <si>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</si>
  <si>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</si>
  <si>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</si>
  <si>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</si>
  <si>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</si>
  <si>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</si>
  <si>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</si>
  <si>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</si>
  <si>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</si>
  <si>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</si>
  <si>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</si>
  <si>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</si>
  <si>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</si>
  <si>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</si>
  <si>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</si>
  <si>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</si>
  <si>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</si>
  <si>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</si>
  <si>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</si>
  <si>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</si>
  <si>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</si>
  <si>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</si>
  <si>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</si>
  <si>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</si>
  <si>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</si>
  <si>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</si>
  <si>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</si>
  <si>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</si>
  <si>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</si>
  <si>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</si>
  <si>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</si>
  <si>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</si>
  <si>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</si>
  <si>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</si>
  <si>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</si>
  <si>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</si>
  <si>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</si>
  <si>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</si>
  <si>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</si>
  <si>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</si>
  <si>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</si>
  <si>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</si>
  <si>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</si>
  <si>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</si>
  <si>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</si>
  <si>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</si>
  <si>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</si>
  <si>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</si>
  <si>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</si>
  <si>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</si>
  <si>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</si>
  <si>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</si>
  <si>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</si>
  <si>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</si>
  <si>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</si>
  <si>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</si>
  <si>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</si>
  <si>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</si>
  <si>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</si>
  <si>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</si>
  <si>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</si>
  <si>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</si>
  <si>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</si>
  <si>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</si>
  <si>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</si>
  <si>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</si>
  <si>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</si>
  <si>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</si>
  <si>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</si>
  <si>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</si>
  <si>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</si>
  <si>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</si>
  <si>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</si>
  <si>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</si>
  <si>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</si>
  <si>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</si>
  <si>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</si>
  <si>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</si>
  <si>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</si>
  <si>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</si>
  <si>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</si>
  <si>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</si>
  <si>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</si>
  <si>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</si>
  <si>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</si>
  <si>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</si>
  <si>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</si>
  <si>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</si>
  <si>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</si>
  <si>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</si>
  <si>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</si>
  <si>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</si>
  <si>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</si>
  <si>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</si>
  <si>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</si>
  <si>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</si>
  <si>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</si>
  <si>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</si>
  <si>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</si>
  <si>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</si>
  <si>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</si>
  <si>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</si>
  <si>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</si>
  <si>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</si>
  <si>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</si>
  <si>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</si>
  <si>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</si>
  <si>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</si>
  <si>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</si>
  <si>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</si>
  <si>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</si>
  <si>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</si>
  <si>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</si>
  <si>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</si>
  <si>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</si>
  <si>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</si>
  <si>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</si>
  <si>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</si>
  <si>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</si>
  <si>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</si>
  <si>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</si>
  <si>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</si>
  <si>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</si>
  <si>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</si>
  <si>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</si>
  <si>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</si>
  <si>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</si>
  <si>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</si>
  <si>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</si>
  <si>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</si>
  <si>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</si>
  <si>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</si>
  <si>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</si>
  <si>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</si>
  <si>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</si>
  <si>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</si>
  <si>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</si>
  <si>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</si>
  <si>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</si>
  <si>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</si>
  <si>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</si>
  <si>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</si>
  <si>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</si>
  <si>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</si>
  <si>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</si>
  <si>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</si>
  <si>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</si>
  <si>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</si>
  <si>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</si>
  <si>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</si>
  <si>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</si>
  <si>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</si>
  <si>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</si>
  <si>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</si>
  <si>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</si>
  <si>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</si>
  <si>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</si>
  <si>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</si>
  <si>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</si>
  <si>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</si>
  <si>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</si>
  <si>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</si>
  <si>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</si>
  <si>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</si>
  <si>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</si>
  <si>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</si>
  <si>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</si>
  <si>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</si>
  <si>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</si>
  <si>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</si>
  <si>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</si>
  <si>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</si>
  <si>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</si>
  <si>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</si>
  <si>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</si>
  <si>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</si>
  <si>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</si>
  <si>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</si>
  <si>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</si>
  <si>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</si>
  <si>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</si>
  <si>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</si>
  <si>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</si>
  <si>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</si>
  <si>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</si>
  <si>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</si>
  <si>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</si>
  <si>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</si>
  <si>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</si>
  <si>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</si>
  <si>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</si>
  <si>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</si>
  <si>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</si>
  <si>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</si>
  <si>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</si>
  <si>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</si>
  <si>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</si>
  <si>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</si>
  <si>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</si>
  <si>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</si>
  <si>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</si>
  <si>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</si>
  <si>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</si>
  <si>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</si>
  <si>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</si>
  <si>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</si>
  <si>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</si>
  <si>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</si>
  <si>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</si>
  <si>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</si>
  <si>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</si>
  <si>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</si>
  <si>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</si>
  <si>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</si>
  <si>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</si>
  <si>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</si>
  <si>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</si>
  <si>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</si>
  <si>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</si>
  <si>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</si>
  <si>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</si>
  <si>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</si>
  <si>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</si>
  <si>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</si>
  <si>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</si>
  <si>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</si>
  <si>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</si>
  <si>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</si>
  <si>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</si>
  <si>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</si>
  <si>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</si>
  <si>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</si>
  <si>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</si>
  <si>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</si>
  <si>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</si>
  <si>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</si>
  <si>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</si>
  <si>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</si>
  <si>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</si>
  <si>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</si>
  <si>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</si>
  <si>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</si>
  <si>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</si>
  <si>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</si>
  <si>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</si>
  <si>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</si>
  <si>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</si>
  <si>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</si>
  <si>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</si>
  <si>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</si>
  <si>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</si>
  <si>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</si>
  <si>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</si>
  <si>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</si>
  <si>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</si>
  <si>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</si>
  <si>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</si>
  <si>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</si>
  <si>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</si>
  <si>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</si>
  <si>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</si>
  <si>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</si>
  <si>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</si>
  <si>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</si>
  <si>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</si>
  <si>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</si>
  <si>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</si>
  <si>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</si>
  <si>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</si>
  <si>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</si>
  <si>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</si>
  <si>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</si>
  <si>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</si>
  <si>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</si>
  <si>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</si>
  <si>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</si>
  <si>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</si>
  <si>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</si>
  <si>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</si>
  <si>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</si>
  <si>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</si>
  <si>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</si>
  <si>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</si>
  <si>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</si>
  <si>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</si>
  <si>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</si>
  <si>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</si>
  <si>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</si>
  <si>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</si>
  <si>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</si>
  <si>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</si>
  <si>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</si>
  <si>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</si>
  <si>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</si>
  <si>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</si>
  <si>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</si>
  <si>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</si>
  <si>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</si>
  <si>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</si>
  <si>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</si>
  <si>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</si>
  <si>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</si>
  <si>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</si>
  <si>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</si>
  <si>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</si>
  <si>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</si>
  <si>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</si>
  <si>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</si>
  <si>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</si>
  <si>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</si>
  <si>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</si>
  <si>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</si>
  <si>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</si>
  <si>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</si>
  <si>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</si>
  <si>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</si>
  <si>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</si>
  <si>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</si>
  <si>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</si>
  <si>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</si>
  <si>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</si>
  <si>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</si>
  <si>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</si>
  <si>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</si>
  <si>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</si>
  <si>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</si>
  <si>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</si>
  <si>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</si>
  <si>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</si>
  <si>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</si>
  <si>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</si>
  <si>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</si>
  <si>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</si>
  <si>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</si>
  <si>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</si>
  <si>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</si>
  <si>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</si>
  <si>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</si>
  <si>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</si>
  <si>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</si>
  <si>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</si>
  <si>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</si>
  <si>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</si>
  <si>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</si>
  <si>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</si>
  <si>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</si>
  <si>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</si>
  <si>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</si>
  <si>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</si>
  <si>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</si>
  <si>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</si>
  <si>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</si>
  <si>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</si>
  <si>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</si>
  <si>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</si>
  <si>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</si>
  <si>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</si>
  <si>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</si>
  <si>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</si>
  <si>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</si>
  <si>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</si>
  <si>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</si>
  <si>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</si>
  <si>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</si>
  <si>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</si>
  <si>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</si>
  <si>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</si>
  <si>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</si>
  <si>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</si>
  <si>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</si>
  <si>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</si>
  <si>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</si>
  <si>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</si>
  <si>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</si>
  <si>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</si>
  <si>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</si>
  <si>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</si>
  <si>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</si>
  <si>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</si>
  <si>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</si>
  <si>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</si>
  <si>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</si>
  <si>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</si>
  <si>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</si>
  <si>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</si>
  <si>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</si>
  <si>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</si>
  <si>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</si>
  <si>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</si>
  <si>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</si>
  <si>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</si>
  <si>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</si>
  <si>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</si>
  <si>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</si>
  <si>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</si>
  <si>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</si>
  <si>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</si>
  <si>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</si>
  <si>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</si>
  <si>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</si>
  <si>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</si>
  <si>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</si>
  <si>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</si>
  <si>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</si>
  <si>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</si>
  <si>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</si>
  <si>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</si>
  <si>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</si>
  <si>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</si>
  <si>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</si>
  <si>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</si>
  <si>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</si>
  <si>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</si>
  <si>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</si>
  <si>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</si>
  <si>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</si>
  <si>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</si>
  <si>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</si>
  <si>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</si>
  <si>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</si>
  <si>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</si>
  <si>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</si>
  <si>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</si>
  <si>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</si>
  <si>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</si>
  <si>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</si>
  <si>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</si>
  <si>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</si>
  <si>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</si>
  <si>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</si>
  <si>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</si>
  <si>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</si>
  <si>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</si>
  <si>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</si>
  <si>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</si>
  <si>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</si>
  <si>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</si>
  <si>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</si>
  <si>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</si>
  <si>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</si>
  <si>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</si>
  <si>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</si>
  <si>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</si>
  <si>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</si>
  <si>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</si>
  <si>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</si>
  <si>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</si>
  <si>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</si>
  <si>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</si>
  <si>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</si>
  <si>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</si>
  <si>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</si>
  <si>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</si>
  <si>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</si>
  <si>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</si>
  <si>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</si>
  <si>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</si>
  <si>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</si>
  <si>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</si>
  <si>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</si>
  <si>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</si>
  <si>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</si>
  <si>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</si>
  <si>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</si>
  <si>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</si>
  <si>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</si>
  <si>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</si>
  <si>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</si>
  <si>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</si>
  <si>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</si>
  <si>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</si>
  <si>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</si>
  <si>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</si>
  <si>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</si>
  <si>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</si>
  <si>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</si>
  <si>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</si>
  <si>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</si>
  <si>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</si>
  <si>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</si>
  <si>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</si>
  <si>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</si>
  <si>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</si>
  <si>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</si>
  <si>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</si>
  <si>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</si>
  <si>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</si>
  <si>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</si>
  <si>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</si>
  <si>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</si>
  <si>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</si>
  <si>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</si>
  <si>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</si>
  <si>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</si>
  <si>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</si>
  <si>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</si>
  <si>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</si>
  <si>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</si>
  <si>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</si>
  <si>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</si>
  <si>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</si>
  <si>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</si>
  <si>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</si>
  <si>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</si>
  <si>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</si>
  <si>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</si>
  <si>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</si>
  <si>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</si>
  <si>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</si>
  <si>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</si>
  <si>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</si>
  <si>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</si>
  <si>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</si>
  <si>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</si>
  <si>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</si>
  <si>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</si>
  <si>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</si>
  <si>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</si>
  <si>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</si>
  <si>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</si>
  <si>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</si>
  <si>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</si>
  <si>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</si>
  <si>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</si>
  <si>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</si>
  <si>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</si>
  <si>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</si>
  <si>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</si>
  <si>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</si>
  <si>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</si>
  <si>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</si>
  <si>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</si>
  <si>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</si>
  <si>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</si>
  <si>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</si>
  <si>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</si>
  <si>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</si>
  <si>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</si>
  <si>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</si>
  <si>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</si>
  <si>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</si>
  <si>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</si>
  <si>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</si>
  <si>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</si>
  <si>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</si>
  <si>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</si>
  <si>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</si>
  <si>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</si>
  <si>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</si>
  <si>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</si>
  <si>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</si>
  <si>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</si>
  <si>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</si>
  <si>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</si>
  <si>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</si>
  <si>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</si>
  <si>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</si>
  <si>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</si>
  <si>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</si>
  <si>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</si>
  <si>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</si>
  <si>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</si>
  <si>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</si>
  <si>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</si>
  <si>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</si>
  <si>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</si>
  <si>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</si>
  <si>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</si>
  <si>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</si>
  <si>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</si>
  <si>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</si>
  <si>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</si>
  <si>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</si>
  <si>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</si>
  <si>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</si>
  <si>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</si>
  <si>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</si>
  <si>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</si>
  <si>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</si>
  <si>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</si>
  <si>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</si>
  <si>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</si>
  <si>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</si>
  <si>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</si>
  <si>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</si>
  <si>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</si>
  <si>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</si>
  <si>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</si>
  <si>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</si>
  <si>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</si>
  <si>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</si>
  <si>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</si>
  <si>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</si>
  <si>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</si>
  <si>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</si>
  <si>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</si>
  <si>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</si>
  <si>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</si>
  <si>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</si>
  <si>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</si>
  <si>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</si>
  <si>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</si>
  <si>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</si>
  <si>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</si>
  <si>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</si>
  <si>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</si>
  <si>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</si>
  <si>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</si>
  <si>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</si>
  <si>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</si>
  <si>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</si>
  <si>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</si>
  <si>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</si>
  <si>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</si>
  <si>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</si>
  <si>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</si>
  <si>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</si>
  <si>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</si>
  <si>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</si>
  <si>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</si>
  <si>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</si>
  <si>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</si>
  <si>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</si>
  <si>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</si>
  <si>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</si>
  <si>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</si>
  <si>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</si>
  <si>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</si>
  <si>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</si>
  <si>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</si>
  <si>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</si>
  <si>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</si>
  <si>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</si>
  <si>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</si>
  <si>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</si>
  <si>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</si>
  <si>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</si>
  <si>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</si>
  <si>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</si>
  <si>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</si>
  <si>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</si>
  <si>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</si>
  <si>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</si>
  <si>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</si>
  <si>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</si>
  <si>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</si>
  <si>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</si>
  <si>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</si>
  <si>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</si>
  <si>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</si>
  <si>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</si>
  <si>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</si>
  <si>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</si>
  <si>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</si>
  <si>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</si>
  <si>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</si>
  <si>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</si>
  <si>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</si>
  <si>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</si>
  <si>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</si>
  <si>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</si>
  <si>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</si>
  <si>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</si>
  <si>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</si>
  <si>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</si>
  <si>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</si>
  <si>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</si>
  <si>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</si>
  <si>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</si>
  <si>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</si>
  <si>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</si>
  <si>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</si>
  <si>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</si>
  <si>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</si>
  <si>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</si>
  <si>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</si>
  <si>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</si>
  <si>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</si>
  <si>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</si>
  <si>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</si>
  <si>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</si>
  <si>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</si>
  <si>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</si>
  <si>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</si>
  <si>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</si>
  <si>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</si>
  <si>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</si>
  <si>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</si>
  <si>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</si>
  <si>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</si>
  <si>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</si>
  <si>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</si>
  <si>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</si>
  <si>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</si>
  <si>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</si>
  <si>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</si>
  <si>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</si>
  <si>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</si>
  <si>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</si>
  <si>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</si>
  <si>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</si>
  <si>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</si>
  <si>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</si>
  <si>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</si>
  <si>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</si>
  <si>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</si>
  <si>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</si>
  <si>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</si>
  <si>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</si>
  <si>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</si>
  <si>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</si>
  <si>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</si>
  <si>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</si>
  <si>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</si>
  <si>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</si>
  <si>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</si>
  <si>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</si>
  <si>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</si>
  <si>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</si>
  <si>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</si>
  <si>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</si>
  <si>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</si>
  <si>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</si>
  <si>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</si>
  <si>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</si>
  <si>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</si>
  <si>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</si>
  <si>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</si>
  <si>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</si>
  <si>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</si>
  <si>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</si>
  <si>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</si>
  <si>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</si>
  <si>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</si>
  <si>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</si>
  <si>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</si>
  <si>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</si>
  <si>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</si>
  <si>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</si>
  <si>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</si>
  <si>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</si>
  <si>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</si>
  <si>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</si>
  <si>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</si>
  <si>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</si>
  <si>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</si>
  <si>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</si>
  <si>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</si>
  <si>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</si>
  <si>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</si>
  <si>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</si>
  <si>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</si>
  <si>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</si>
  <si>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</si>
  <si>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</si>
  <si>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</si>
  <si>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</si>
  <si>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</si>
  <si>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</si>
  <si>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</si>
  <si>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</si>
  <si>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</si>
  <si>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</si>
  <si>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</si>
  <si>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</si>
  <si>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</si>
  <si>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</si>
  <si>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</si>
  <si>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</si>
  <si>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</si>
  <si>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</si>
  <si>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</si>
  <si>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</si>
  <si>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</si>
  <si>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</si>
  <si>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</si>
  <si>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</si>
  <si>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</si>
  <si>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</si>
  <si>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</si>
  <si>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</si>
  <si>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</si>
  <si>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</si>
  <si>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</si>
  <si>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</si>
  <si>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</si>
  <si>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</si>
  <si>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</si>
  <si>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</si>
  <si>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</si>
  <si>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</si>
  <si>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</si>
  <si>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</si>
  <si>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</si>
  <si>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</si>
  <si>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</si>
  <si>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</si>
  <si>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</si>
  <si>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</si>
  <si>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</si>
  <si>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</si>
  <si>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</si>
  <si>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</si>
  <si>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</si>
  <si>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</si>
  <si>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</si>
  <si>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</si>
  <si>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</si>
  <si>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</si>
  <si>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</si>
  <si>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</si>
  <si>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</si>
  <si>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</si>
  <si>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</si>
  <si>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</si>
  <si>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</si>
  <si>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</si>
  <si>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</si>
  <si>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</si>
  <si>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</si>
  <si>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</si>
  <si>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</si>
  <si>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</si>
  <si>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</si>
  <si>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</si>
  <si>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</si>
  <si>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</si>
  <si>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</si>
  <si>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</si>
  <si>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</si>
  <si>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</si>
  <si>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</si>
  <si>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</si>
  <si>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</si>
  <si>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</si>
  <si>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</si>
  <si>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</si>
  <si>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</si>
  <si>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</si>
  <si>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</si>
  <si>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</si>
  <si>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</si>
  <si>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</si>
  <si>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</si>
  <si>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</si>
  <si>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</si>
  <si>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</si>
  <si>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</si>
  <si>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</si>
  <si>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</si>
  <si>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</si>
  <si>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</si>
  <si>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</si>
  <si>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</si>
  <si>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</si>
  <si>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</si>
  <si>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</si>
  <si>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</si>
  <si>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</si>
  <si>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</si>
  <si>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</si>
  <si>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</si>
  <si>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</si>
  <si>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</si>
  <si>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</si>
  <si>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</si>
  <si>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</si>
  <si>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</si>
  <si>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</si>
  <si>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</si>
  <si>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</si>
  <si>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</si>
  <si>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</si>
  <si>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</si>
  <si>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</si>
  <si>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</si>
  <si>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</si>
  <si>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</si>
  <si>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</si>
  <si>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</si>
  <si>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</si>
  <si>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</si>
  <si>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</si>
  <si>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</si>
  <si>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</si>
  <si>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</si>
  <si>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</si>
  <si>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</si>
  <si>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</si>
  <si>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</si>
  <si>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</si>
  <si>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</si>
  <si>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</si>
  <si>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</si>
  <si>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</si>
  <si>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</si>
  <si>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</si>
  <si>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</si>
  <si>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</si>
  <si>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</si>
  <si>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</si>
  <si>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</si>
  <si>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</si>
  <si>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</si>
  <si>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</si>
  <si>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</si>
  <si>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</si>
  <si>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</si>
  <si>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</si>
  <si>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</si>
  <si>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</si>
  <si>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</si>
  <si>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</si>
  <si>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</si>
  <si>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</si>
  <si>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</si>
  <si>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</si>
  <si>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</si>
  <si>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</si>
  <si>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</si>
  <si>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</si>
  <si>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</si>
  <si>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</si>
  <si>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</si>
  <si>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</si>
  <si>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</si>
  <si>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</si>
  <si>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</si>
  <si>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</si>
  <si>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</si>
  <si>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</si>
  <si>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</si>
  <si>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</si>
  <si>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</si>
  <si>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</si>
  <si>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</si>
  <si>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</si>
  <si>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</si>
  <si>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</si>
  <si>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</si>
  <si>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</si>
  <si>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</si>
  <si>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</si>
  <si>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</si>
  <si>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</si>
  <si>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</si>
  <si>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</si>
  <si>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</si>
  <si>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</si>
  <si>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</si>
  <si>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</si>
  <si>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</si>
  <si>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</si>
  <si>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</si>
  <si>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</si>
  <si>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</si>
  <si>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</si>
  <si>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</si>
  <si>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</si>
  <si>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</si>
  <si>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</si>
  <si>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</si>
  <si>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</si>
  <si>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</si>
  <si>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</si>
  <si>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</si>
  <si>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</si>
  <si>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</si>
  <si>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</si>
  <si>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</si>
  <si>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</si>
  <si>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</si>
  <si>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</si>
  <si>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</si>
  <si>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</si>
  <si>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</si>
  <si>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</si>
  <si>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</si>
  <si>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</si>
  <si>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</si>
  <si>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</si>
  <si>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</si>
  <si>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</si>
  <si>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</si>
  <si>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</si>
  <si>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</si>
  <si>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</si>
  <si>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</si>
  <si>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</si>
  <si>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</si>
  <si>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</si>
  <si>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</si>
  <si>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</si>
  <si>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</si>
  <si>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</si>
  <si>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</si>
  <si>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</si>
  <si>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</si>
  <si>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</si>
  <si>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</si>
  <si>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</si>
  <si>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</si>
  <si>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</si>
  <si>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</si>
  <si>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</si>
  <si>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</si>
  <si>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</si>
  <si>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</si>
  <si>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</si>
  <si>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</si>
  <si>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</si>
  <si>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</si>
  <si>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</si>
  <si>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</si>
  <si>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</si>
  <si>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</si>
  <si>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</si>
  <si>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</si>
  <si>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</si>
  <si>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</si>
  <si>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</si>
  <si>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</si>
  <si>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</si>
  <si>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</si>
  <si>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</si>
  <si>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</si>
  <si>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</si>
  <si>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</si>
  <si>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</si>
  <si>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</si>
  <si>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</si>
  <si>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</si>
  <si>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</si>
  <si>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</si>
  <si>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</si>
  <si>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</si>
  <si>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</si>
  <si>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</si>
  <si>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</si>
  <si>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</si>
  <si>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</si>
  <si>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</si>
  <si>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</si>
  <si>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</si>
  <si>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</si>
  <si>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</si>
  <si>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</si>
  <si>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</si>
  <si>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</si>
  <si>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</si>
  <si>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</si>
  <si>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</si>
  <si>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</si>
  <si>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</si>
  <si>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</si>
  <si>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</si>
  <si>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</si>
  <si>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</si>
  <si>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</si>
  <si>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</si>
  <si>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</si>
  <si>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</si>
  <si>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</si>
  <si>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</si>
  <si>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</si>
  <si>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</si>
  <si>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</si>
  <si>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</si>
  <si>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</si>
  <si>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</si>
  <si>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</si>
  <si>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</si>
  <si>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</si>
  <si>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</si>
  <si>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</si>
  <si>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</si>
  <si>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</si>
  <si>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</si>
  <si>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</si>
  <si>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</si>
  <si>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</si>
  <si>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</si>
  <si>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</si>
  <si>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</si>
  <si>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</si>
  <si>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</si>
  <si>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</si>
  <si>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</si>
  <si>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</si>
  <si>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</si>
  <si>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</si>
  <si>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</si>
  <si>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</si>
  <si>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</si>
  <si>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</si>
  <si>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</si>
  <si>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</si>
  <si>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</si>
  <si>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</si>
  <si>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</si>
  <si>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</si>
  <si>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</si>
  <si>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</si>
  <si>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</si>
  <si>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</si>
  <si>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</si>
  <si>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</si>
  <si>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</si>
  <si>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</si>
  <si>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</si>
  <si>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</si>
  <si>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</si>
  <si>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</si>
  <si>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</si>
  <si>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</si>
  <si>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</si>
  <si>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</si>
  <si>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</si>
  <si>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</si>
  <si>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</si>
  <si>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</si>
  <si>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</si>
  <si>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</si>
  <si>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</si>
  <si>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</si>
  <si>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</si>
  <si>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</si>
  <si>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</si>
  <si>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</si>
  <si>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</si>
  <si>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</si>
  <si>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</si>
  <si>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</si>
  <si>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</si>
  <si>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</si>
  <si>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</si>
  <si>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</si>
  <si>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</si>
  <si>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</si>
  <si>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</si>
  <si>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</si>
  <si>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</si>
  <si>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</si>
  <si>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</si>
  <si>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</si>
  <si>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</si>
  <si>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</si>
  <si>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</si>
  <si>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</si>
  <si>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</si>
  <si>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</si>
  <si>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</si>
  <si>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</si>
  <si>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</si>
  <si>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</si>
  <si>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</si>
  <si>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</si>
  <si>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</si>
  <si>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</si>
  <si>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</si>
  <si>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</si>
  <si>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</si>
  <si>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</si>
  <si>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</si>
  <si>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</si>
  <si>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</si>
  <si>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</si>
  <si>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</si>
  <si>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</si>
  <si>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</si>
  <si>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</si>
  <si>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</si>
  <si>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</si>
  <si>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</si>
  <si>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</si>
  <si>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</si>
  <si>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</si>
  <si>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</si>
  <si>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</si>
  <si>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</si>
  <si>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</si>
  <si>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</si>
  <si>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</si>
  <si>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</si>
  <si>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</si>
  <si>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</si>
  <si>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</si>
  <si>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</si>
  <si>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</si>
  <si>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</si>
  <si>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</si>
  <si>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</si>
  <si>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</si>
  <si>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</si>
  <si>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</si>
  <si>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</si>
  <si>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</si>
  <si>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</si>
  <si>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</si>
  <si>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</si>
  <si>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</si>
  <si>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</si>
  <si>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</si>
  <si>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</si>
  <si>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</si>
  <si>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</si>
  <si>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</si>
  <si>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</si>
  <si>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</si>
  <si>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</si>
  <si>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</si>
  <si>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</si>
  <si>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</si>
  <si>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</si>
  <si>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</si>
  <si>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</si>
  <si>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</si>
  <si>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</si>
  <si>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</si>
  <si>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</si>
  <si>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</si>
  <si>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</si>
  <si>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</si>
  <si>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</si>
  <si>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</si>
  <si>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</si>
  <si>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</si>
  <si>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</si>
  <si>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</si>
  <si>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</si>
  <si>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</si>
  <si>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</si>
  <si>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</si>
  <si>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</si>
  <si>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</si>
  <si>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</si>
  <si>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</si>
  <si>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</si>
  <si>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</si>
  <si>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</si>
  <si>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</si>
  <si>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</si>
  <si>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</si>
  <si>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</si>
  <si>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</si>
  <si>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</si>
  <si>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</si>
  <si>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</si>
  <si>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</si>
  <si>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</si>
  <si>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</si>
  <si>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</si>
  <si>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</si>
  <si>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</si>
  <si>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</si>
  <si>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</si>
  <si>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</si>
  <si>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</si>
  <si>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</si>
  <si>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</si>
  <si>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</si>
  <si>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</si>
  <si>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</si>
  <si>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</si>
  <si>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</si>
  <si>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</si>
  <si>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</si>
  <si>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</si>
  <si>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</si>
  <si>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</si>
  <si>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</si>
  <si>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</si>
  <si>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</si>
  <si>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</si>
  <si>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</si>
  <si>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</si>
  <si>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</si>
  <si>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</si>
  <si>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</si>
  <si>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</si>
  <si>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</si>
  <si>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</si>
  <si>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</si>
  <si>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</si>
  <si>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</si>
  <si>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</si>
  <si>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</si>
  <si>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</si>
  <si>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</si>
  <si>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</si>
  <si>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</si>
  <si>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</si>
  <si>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</si>
  <si>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</si>
  <si>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</si>
  <si>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</si>
  <si>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</si>
  <si>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</si>
  <si>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</si>
  <si>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</si>
  <si>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</si>
  <si>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</si>
  <si>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</si>
  <si>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</si>
  <si>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</si>
  <si>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</si>
  <si>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</si>
  <si>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</si>
  <si>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</si>
  <si>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</si>
  <si>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</si>
  <si>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</si>
  <si>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</si>
  <si>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</si>
  <si>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</si>
  <si>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</si>
  <si>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</si>
  <si>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</si>
  <si>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</si>
  <si>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</si>
  <si>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</si>
  <si>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</si>
  <si>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</si>
  <si>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</si>
  <si>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</si>
  <si>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</si>
  <si>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</si>
  <si>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</si>
  <si>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</si>
  <si>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</si>
  <si>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</si>
  <si>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</si>
  <si>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</si>
  <si>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</si>
  <si>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</si>
  <si>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</si>
  <si>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</si>
  <si>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</si>
  <si>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</si>
  <si>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</si>
  <si>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</si>
  <si>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</si>
  <si>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</si>
  <si>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</si>
  <si>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</si>
  <si>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</si>
  <si>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</si>
  <si>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</si>
  <si>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</si>
  <si>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</si>
  <si>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</si>
  <si>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</si>
  <si>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</si>
  <si>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</si>
  <si>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</si>
  <si>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</si>
  <si>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</si>
  <si>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</si>
  <si>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</si>
  <si>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</si>
  <si>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</si>
  <si>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</si>
  <si>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</si>
  <si>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</si>
  <si>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</si>
  <si>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</si>
  <si>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</si>
  <si>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</si>
  <si>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</si>
  <si>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</si>
  <si>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</si>
  <si>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</si>
  <si>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</si>
  <si>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</si>
  <si>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</si>
  <si>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</si>
  <si>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</si>
  <si>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</si>
  <si>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</si>
  <si>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</si>
  <si>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</si>
  <si>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</si>
  <si>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</si>
  <si>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</si>
  <si>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</si>
  <si>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</si>
  <si>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</si>
  <si>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</si>
  <si>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</si>
  <si>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</si>
  <si>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</si>
  <si>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</si>
  <si>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</si>
  <si>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</si>
  <si>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</si>
  <si>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</si>
  <si>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</si>
  <si>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</si>
  <si>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</si>
  <si>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</si>
  <si>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</si>
  <si>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</si>
  <si>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</si>
  <si>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</si>
  <si>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</si>
  <si>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</si>
  <si>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</si>
  <si>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</si>
  <si>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</si>
  <si>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</si>
  <si>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</si>
  <si>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</si>
  <si>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</si>
  <si>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</si>
  <si>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</si>
  <si>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</si>
  <si>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</si>
  <si>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</si>
  <si>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</si>
  <si>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</si>
  <si>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</si>
  <si>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</si>
  <si>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</si>
  <si>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</si>
  <si>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</si>
  <si>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</si>
  <si>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</si>
  <si>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</si>
  <si>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</si>
  <si>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</si>
  <si>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</si>
  <si>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</si>
  <si>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</si>
  <si>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</si>
  <si>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</si>
  <si>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</si>
  <si>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</si>
  <si>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</si>
  <si>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</si>
  <si>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</si>
  <si>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</si>
  <si>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</si>
  <si>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</si>
  <si>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</si>
  <si>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</si>
  <si>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</si>
  <si>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</si>
  <si>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</si>
  <si>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</si>
  <si>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</si>
  <si>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</si>
  <si>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</si>
  <si>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</si>
  <si>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</si>
  <si>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</si>
  <si>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</si>
  <si>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</si>
  <si>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</si>
  <si>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</si>
  <si>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</si>
  <si>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</si>
  <si>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</si>
  <si>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</si>
  <si>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</si>
  <si>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</si>
  <si>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</si>
  <si>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</si>
  <si>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</si>
  <si>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</si>
  <si>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</si>
  <si>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</si>
  <si>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</si>
  <si>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</si>
  <si>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</si>
  <si>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</si>
  <si>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</si>
  <si>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</si>
  <si>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</si>
  <si>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</si>
  <si>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</si>
  <si>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</si>
  <si>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</si>
  <si>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</si>
  <si>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</si>
  <si>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</si>
  <si>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</si>
  <si>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</si>
  <si>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</si>
  <si>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</si>
  <si>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</si>
  <si>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</si>
  <si>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</si>
  <si>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</si>
  <si>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</si>
  <si>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</si>
  <si>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</si>
  <si>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</si>
  <si>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</si>
  <si>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</si>
  <si>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</si>
  <si>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</si>
  <si>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</si>
  <si>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</si>
  <si>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</si>
  <si>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</si>
  <si>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</si>
  <si>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</si>
  <si>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</si>
  <si>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</si>
  <si>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</si>
  <si>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</si>
  <si>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</si>
  <si>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</si>
  <si>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</si>
  <si>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</si>
  <si>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</si>
  <si>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</si>
  <si>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</si>
  <si>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</si>
  <si>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</si>
  <si>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</si>
  <si>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</si>
  <si>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</si>
  <si>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</si>
  <si>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</si>
  <si>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</si>
  <si>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</si>
  <si>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</si>
  <si>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</si>
  <si>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</si>
  <si>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</si>
  <si>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</si>
  <si>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</si>
  <si>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</si>
  <si>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</si>
  <si>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</si>
  <si>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</si>
  <si>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</si>
  <si>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</si>
  <si>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</si>
  <si>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</si>
  <si>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</si>
  <si>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</si>
  <si>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</si>
  <si>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</si>
  <si>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</si>
  <si>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</si>
  <si>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</si>
  <si>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</si>
  <si>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</si>
  <si>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</si>
  <si>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</si>
  <si>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</si>
  <si>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</si>
  <si>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</si>
  <si>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</si>
  <si>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</si>
  <si>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</si>
  <si>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</si>
  <si>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</si>
  <si>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</si>
  <si>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</si>
  <si>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</si>
  <si>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</si>
  <si>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</si>
  <si>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</si>
  <si>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</si>
  <si>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</si>
  <si>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</si>
  <si>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</si>
  <si>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</si>
  <si>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</si>
  <si>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</si>
  <si>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</si>
  <si>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</si>
  <si>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</si>
  <si>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</si>
  <si>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</si>
  <si>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</si>
  <si>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</si>
  <si>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</si>
  <si>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</si>
  <si>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</si>
  <si>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</si>
  <si>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</si>
  <si>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</si>
  <si>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</si>
  <si>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</si>
  <si>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</si>
  <si>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</si>
  <si>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</si>
  <si>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</si>
  <si>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</si>
  <si>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</si>
  <si>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</si>
  <si>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</si>
  <si>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</si>
  <si>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</si>
  <si>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</si>
  <si>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</si>
  <si>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</si>
  <si>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</si>
  <si>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</si>
  <si>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</si>
  <si>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</si>
  <si>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</si>
  <si>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</si>
  <si>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</si>
  <si>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</si>
  <si>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</si>
  <si>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</si>
  <si>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</si>
  <si>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</si>
  <si>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</si>
  <si>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</si>
  <si>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</si>
  <si>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</si>
  <si>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</si>
  <si>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</si>
  <si>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</si>
  <si>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</si>
  <si>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</si>
  <si>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</si>
  <si>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</si>
  <si>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</si>
  <si>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</si>
  <si>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</si>
  <si>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</si>
  <si>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</si>
  <si>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</si>
  <si>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</si>
  <si>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</si>
  <si>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</si>
  <si>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</si>
  <si>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</si>
  <si>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</si>
  <si>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</si>
  <si>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</si>
  <si>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</si>
  <si>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</si>
  <si>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</si>
  <si>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</si>
  <si>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</si>
  <si>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</si>
  <si>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</si>
  <si>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</si>
  <si>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</si>
  <si>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</si>
  <si>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</si>
  <si>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</si>
  <si>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</si>
  <si>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</si>
  <si>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</si>
  <si>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</si>
  <si>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</si>
  <si>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</si>
  <si>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</si>
  <si>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</si>
  <si>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</si>
  <si>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</si>
  <si>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</si>
  <si>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</si>
  <si>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</si>
  <si>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</si>
  <si>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</si>
  <si>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</si>
  <si>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</si>
  <si>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</si>
  <si>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</si>
  <si>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</si>
  <si>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</si>
  <si>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</si>
  <si>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</si>
  <si>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</si>
  <si>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</si>
  <si>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</si>
  <si>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</si>
  <si>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</si>
  <si>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</si>
  <si>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</si>
  <si>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</si>
  <si>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</si>
  <si>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</si>
  <si>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</si>
  <si>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</si>
  <si>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</si>
  <si>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</si>
  <si>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</si>
  <si>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</si>
  <si>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</si>
  <si>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</si>
  <si>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</si>
  <si>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</si>
  <si>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</si>
  <si>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</si>
  <si>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</si>
  <si>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</si>
  <si>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</si>
  <si>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</si>
  <si>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</si>
  <si>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</si>
  <si>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</si>
  <si>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</si>
  <si>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</si>
  <si>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</si>
  <si>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</si>
  <si>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</si>
  <si>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</si>
  <si>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</si>
  <si>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</si>
  <si>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</si>
  <si>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</si>
  <si>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</si>
  <si>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</si>
  <si>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</si>
  <si>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</si>
  <si>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</si>
  <si>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</si>
  <si>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</si>
  <si>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</si>
  <si>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</si>
  <si>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</si>
  <si>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</si>
  <si>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</si>
  <si>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</si>
  <si>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</si>
  <si>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</si>
  <si>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</si>
  <si>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</si>
  <si>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</si>
  <si>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</si>
  <si>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</si>
  <si>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</si>
  <si>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</si>
  <si>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</si>
  <si>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</si>
  <si>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</si>
  <si>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</si>
  <si>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</si>
  <si>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</si>
  <si>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</si>
  <si>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</si>
  <si>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</si>
  <si>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</si>
  <si>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</si>
  <si>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</si>
  <si>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</si>
  <si>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</si>
  <si>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</si>
  <si>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</si>
  <si>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</si>
  <si>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</si>
  <si>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</si>
  <si>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</si>
  <si>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</si>
  <si>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</si>
  <si>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</si>
  <si>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</si>
  <si>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</si>
  <si>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</si>
  <si>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</si>
  <si>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</si>
  <si>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</si>
  <si>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</si>
  <si>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</si>
  <si>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</si>
  <si>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</si>
  <si>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</si>
  <si>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</si>
  <si>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</si>
  <si>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</si>
  <si>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</si>
  <si>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</si>
  <si>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</si>
  <si>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</si>
  <si>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</si>
  <si>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</si>
  <si>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</si>
  <si>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</si>
  <si>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</si>
  <si>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</si>
  <si>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</si>
  <si>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</si>
  <si>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</si>
  <si>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</si>
  <si>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</si>
  <si>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</si>
  <si>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</si>
  <si>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</si>
  <si>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</si>
  <si>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</si>
  <si>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</si>
  <si>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</si>
  <si>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</si>
  <si>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</si>
  <si>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</si>
  <si>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</si>
  <si>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</si>
  <si>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</si>
  <si>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</si>
  <si>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</si>
  <si>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</si>
  <si>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</si>
  <si>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</si>
  <si>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</si>
  <si>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</si>
  <si>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</si>
  <si>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</si>
  <si>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</si>
  <si>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</si>
  <si>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</si>
  <si>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</si>
  <si>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</si>
  <si>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</si>
  <si>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</si>
  <si>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</si>
  <si>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</si>
  <si>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</si>
  <si>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</si>
  <si>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</si>
  <si>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</si>
  <si>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</si>
  <si>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</si>
  <si>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</si>
  <si>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</si>
  <si>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</si>
  <si>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</si>
  <si>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</si>
  <si>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</si>
  <si>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</si>
  <si>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</si>
  <si>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</si>
  <si>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</si>
  <si>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</si>
  <si>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</si>
  <si>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</si>
  <si>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</si>
  <si>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</si>
  <si>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</si>
  <si>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</si>
  <si>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</si>
  <si>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</si>
  <si>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</si>
  <si>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</si>
  <si>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</si>
  <si>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</si>
  <si>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</si>
  <si>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</si>
  <si>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</si>
  <si>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</si>
  <si>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</si>
  <si>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</si>
  <si>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</si>
  <si>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</si>
  <si>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</si>
  <si>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</si>
  <si>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</si>
  <si>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</si>
  <si>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</si>
  <si>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</si>
  <si>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</si>
  <si>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</si>
  <si>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</si>
  <si>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</si>
  <si>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</si>
  <si>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</si>
  <si>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</si>
  <si>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</si>
  <si>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</si>
  <si>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</si>
  <si>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</si>
  <si>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</si>
  <si>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</si>
  <si>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</si>
  <si>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</si>
  <si>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</si>
  <si>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</si>
  <si>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</si>
  <si>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</si>
  <si>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</si>
  <si>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</si>
  <si>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</si>
  <si>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</si>
  <si>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</si>
  <si>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</si>
  <si>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</si>
  <si>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</si>
  <si>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</si>
  <si>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</si>
  <si>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</si>
  <si>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</si>
  <si>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</si>
  <si>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</si>
  <si>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</si>
  <si>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</si>
  <si>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</si>
  <si>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</si>
  <si>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</si>
  <si>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</si>
  <si>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</si>
  <si>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</si>
  <si>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</si>
  <si>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</si>
  <si>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</si>
  <si>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</si>
  <si>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</si>
  <si>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</si>
  <si>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</si>
  <si>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</si>
  <si>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</si>
  <si>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</si>
  <si>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</si>
  <si>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</si>
  <si>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</si>
  <si>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</si>
  <si>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</si>
  <si>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</si>
  <si>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</si>
  <si>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</si>
  <si>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</si>
  <si>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</si>
  <si>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</si>
  <si>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</si>
  <si>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</si>
  <si>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</si>
  <si>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</si>
  <si>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</si>
  <si>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</si>
  <si>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</si>
  <si>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</si>
  <si>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</si>
  <si>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</si>
  <si>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</si>
  <si>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</si>
  <si>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</si>
  <si>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</si>
  <si>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</si>
  <si>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</si>
  <si>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</si>
  <si>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</si>
  <si>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</si>
  <si>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</si>
  <si>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</si>
  <si>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</si>
  <si>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</si>
  <si>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</si>
  <si>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</si>
  <si>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</si>
  <si>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</si>
  <si>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</si>
  <si>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</si>
  <si>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</si>
  <si>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</si>
  <si>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</si>
  <si>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</si>
  <si>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</si>
  <si>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</si>
  <si>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</si>
  <si>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</si>
  <si>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</si>
  <si>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</si>
  <si>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</si>
  <si>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</si>
  <si>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</si>
  <si>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</si>
  <si>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</si>
  <si>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</si>
  <si>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</si>
  <si>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</si>
  <si>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</si>
  <si>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</si>
  <si>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</si>
  <si>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</si>
  <si>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</si>
  <si>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</si>
  <si>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</si>
  <si>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</si>
  <si>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</si>
  <si>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</si>
  <si>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</si>
  <si>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</si>
  <si>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</si>
  <si>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</si>
  <si>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</si>
  <si>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</si>
  <si>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</si>
  <si>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</si>
  <si>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</si>
  <si>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</si>
  <si>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</si>
  <si>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</si>
  <si>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</si>
  <si>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</si>
  <si>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</si>
  <si>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</si>
  <si>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</si>
  <si>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</si>
  <si>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</si>
  <si>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</si>
  <si>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</si>
  <si>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</si>
  <si>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</si>
  <si>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</si>
  <si>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</si>
  <si>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</si>
  <si>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</si>
  <si>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</si>
  <si>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</si>
  <si>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</si>
  <si>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</si>
  <si>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</si>
  <si>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</si>
  <si>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</si>
  <si>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</si>
  <si>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</si>
  <si>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</si>
  <si>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</si>
  <si>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</si>
  <si>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</si>
  <si>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</si>
  <si>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</si>
  <si>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</si>
  <si>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</si>
  <si>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</si>
  <si>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</si>
  <si>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</si>
  <si>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</si>
  <si>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</si>
  <si>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</si>
  <si>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</si>
  <si>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</si>
  <si>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</si>
  <si>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</si>
  <si>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</si>
  <si>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</si>
  <si>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</si>
  <si>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</si>
  <si>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</si>
  <si>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</si>
  <si>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</si>
  <si>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</si>
  <si>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</si>
  <si>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</si>
  <si>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</si>
  <si>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</si>
  <si>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</si>
  <si>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</si>
  <si>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</si>
  <si>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</si>
  <si>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</si>
  <si>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</si>
  <si>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</si>
  <si>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</si>
  <si>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</si>
  <si>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</si>
  <si>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</si>
  <si>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</si>
  <si>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</si>
  <si>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</si>
  <si>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</si>
  <si>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</si>
  <si>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</si>
  <si>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</si>
  <si>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</si>
  <si>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</si>
  <si>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</si>
  <si>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</si>
  <si>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</si>
  <si>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</si>
  <si>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</si>
  <si>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</si>
  <si>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</si>
  <si>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</si>
  <si>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</si>
  <si>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</si>
  <si>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</si>
  <si>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</si>
  <si>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</si>
  <si>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</si>
  <si>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</si>
  <si>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</si>
  <si>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</si>
  <si>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</si>
  <si>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</si>
  <si>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</si>
  <si>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</si>
  <si>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</si>
  <si>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</si>
  <si>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</si>
  <si>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</si>
  <si>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</si>
  <si>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</si>
  <si>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</si>
  <si>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</si>
  <si>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</si>
  <si>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</si>
  <si>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</si>
  <si>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</si>
  <si>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</si>
  <si>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</si>
  <si>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</si>
  <si>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</si>
  <si>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</si>
  <si>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</si>
  <si>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</si>
  <si>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</si>
  <si>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</si>
  <si>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</si>
  <si>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</si>
  <si>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</si>
  <si>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</si>
  <si>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</si>
  <si>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</si>
  <si>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</si>
  <si>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</si>
  <si>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</si>
  <si>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</si>
  <si>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</si>
  <si>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</si>
  <si>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</si>
  <si>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</si>
  <si>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</si>
  <si>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</si>
  <si>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</si>
  <si>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</si>
  <si>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</si>
  <si>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</si>
  <si>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</si>
  <si>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</si>
  <si>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</si>
  <si>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</si>
  <si>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</si>
  <si>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</si>
  <si>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</si>
  <si>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</si>
  <si>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</si>
  <si>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</si>
  <si>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</si>
  <si>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</si>
  <si>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</si>
  <si>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</si>
  <si>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</si>
  <si>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</si>
  <si>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</si>
  <si>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</si>
  <si>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</si>
  <si>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</si>
  <si>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</si>
  <si>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</si>
  <si>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</si>
  <si>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</si>
  <si>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</si>
  <si>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</si>
  <si>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</si>
  <si>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</si>
  <si>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</si>
  <si>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</si>
  <si>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</si>
  <si>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</si>
  <si>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</si>
  <si>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</si>
  <si>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</si>
  <si>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</si>
  <si>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</si>
  <si>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</si>
  <si>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</si>
  <si>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</si>
  <si>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</si>
  <si>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</si>
  <si>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</si>
  <si>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</si>
  <si>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</si>
  <si>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</si>
  <si>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</si>
  <si>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</si>
  <si>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</si>
  <si>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</si>
  <si>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</si>
  <si>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</si>
  <si>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</si>
  <si>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</si>
  <si>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</si>
  <si>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</si>
  <si>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</si>
  <si>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</si>
  <si>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</si>
  <si>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</si>
  <si>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</si>
  <si>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</si>
  <si>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</si>
  <si>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</si>
  <si>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</si>
  <si>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</si>
  <si>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</si>
  <si>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</si>
  <si>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</si>
  <si>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</si>
  <si>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</si>
  <si>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</si>
  <si>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</si>
  <si>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</si>
  <si>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</si>
  <si>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</si>
  <si>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</si>
  <si>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</si>
  <si>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</si>
  <si>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</si>
  <si>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</si>
  <si>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</si>
  <si>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</si>
  <si>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</si>
  <si>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</si>
  <si>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</si>
  <si>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</si>
  <si>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</si>
  <si>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</si>
  <si>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</si>
  <si>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</si>
  <si>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</si>
  <si>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</si>
  <si>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</si>
  <si>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</si>
  <si>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</si>
  <si>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</si>
  <si>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</si>
  <si>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</si>
  <si>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</si>
  <si>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</si>
  <si>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</si>
  <si>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</si>
  <si>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</si>
  <si>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</si>
  <si>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</si>
  <si>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</si>
  <si>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</si>
  <si>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</si>
  <si>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</si>
  <si>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</si>
  <si>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</si>
  <si>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</si>
  <si>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</si>
  <si>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</si>
  <si>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</si>
  <si>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</si>
  <si>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</si>
  <si>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</si>
  <si>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</si>
  <si>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</si>
  <si>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</si>
  <si>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</si>
  <si>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</si>
  <si>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</si>
  <si>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</si>
  <si>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</si>
  <si>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</si>
  <si>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</si>
  <si>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</si>
  <si>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</si>
  <si>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</si>
  <si>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</si>
  <si>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</si>
  <si>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</si>
  <si>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</si>
  <si>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</si>
  <si>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</si>
  <si>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</si>
  <si>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</si>
  <si>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</si>
  <si>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</si>
  <si>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</si>
  <si>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</si>
  <si>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</si>
  <si>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</si>
  <si>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</si>
  <si>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</si>
  <si>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</si>
  <si>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</si>
  <si>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</si>
  <si>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</si>
  <si>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</si>
  <si>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</si>
  <si>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</si>
  <si>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</si>
  <si>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</si>
  <si>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</si>
  <si>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</si>
  <si>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</si>
  <si>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</si>
  <si>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</si>
  <si>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</si>
  <si>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</si>
  <si>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</si>
  <si>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</si>
  <si>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</si>
  <si>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</si>
  <si>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</si>
  <si>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</si>
  <si>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</si>
  <si>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</si>
  <si>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</si>
  <si>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</si>
  <si>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</si>
  <si>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</si>
  <si>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</si>
  <si>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</si>
  <si>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</si>
  <si>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</si>
  <si>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</si>
  <si>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</si>
  <si>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</si>
  <si>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</si>
  <si>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</si>
  <si>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</si>
  <si>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</si>
  <si>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</si>
  <si>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</si>
  <si>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</si>
  <si>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</si>
  <si>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</si>
  <si>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</si>
  <si>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</si>
  <si>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</si>
  <si>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</si>
  <si>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</si>
  <si>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</si>
  <si>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</si>
  <si>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</si>
  <si>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</si>
  <si>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</si>
  <si>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</si>
  <si>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</si>
  <si>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</si>
  <si>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</si>
  <si>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</si>
  <si>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</si>
  <si>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</si>
  <si>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</si>
  <si>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</si>
  <si>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</si>
  <si>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</si>
  <si>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</si>
  <si>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</si>
  <si>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</si>
  <si>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</si>
  <si>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</si>
  <si>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</si>
  <si>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</si>
  <si>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</si>
  <si>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</si>
  <si>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</si>
  <si>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</si>
  <si>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</si>
  <si>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</si>
  <si>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</si>
  <si>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</si>
  <si>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</si>
  <si>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</si>
  <si>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</si>
  <si>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</si>
  <si>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</si>
  <si>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</si>
  <si>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</si>
  <si>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</si>
  <si>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</si>
  <si>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</si>
  <si>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</si>
  <si>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</si>
  <si>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</si>
  <si>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</si>
  <si>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</si>
  <si>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</si>
  <si>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</si>
  <si>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</si>
  <si>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</si>
  <si>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</si>
  <si>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</si>
  <si>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</si>
  <si>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</si>
  <si>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</si>
  <si>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</si>
  <si>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</si>
  <si>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</si>
  <si>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</si>
  <si>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</si>
  <si>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</si>
  <si>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</si>
  <si>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</si>
  <si>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</si>
  <si>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</si>
  <si>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</si>
  <si>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</si>
  <si>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</si>
  <si>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</si>
  <si>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</si>
  <si>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</si>
  <si>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</si>
  <si>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</si>
  <si>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</si>
  <si>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</si>
  <si>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</si>
  <si>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</si>
  <si>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</si>
  <si>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</si>
  <si>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</si>
  <si>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</si>
  <si>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</si>
  <si>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</si>
  <si>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</si>
  <si>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</si>
  <si>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</si>
  <si>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</si>
  <si>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</si>
  <si>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</si>
  <si>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</si>
  <si>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</si>
  <si>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</si>
  <si>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</si>
  <si>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</si>
  <si>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</si>
  <si>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</si>
  <si>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</si>
  <si>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</si>
  <si>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</si>
  <si>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</si>
  <si>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</si>
  <si>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</si>
  <si>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</si>
  <si>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</si>
  <si>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</si>
  <si>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</si>
  <si>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</si>
  <si>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</si>
  <si>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</si>
  <si>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</si>
  <si>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</si>
  <si>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</si>
  <si>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</si>
  <si>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</si>
  <si>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</si>
  <si>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</si>
  <si>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</si>
  <si>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</si>
  <si>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</si>
  <si>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</si>
  <si>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</si>
  <si>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</si>
  <si>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</si>
  <si>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</si>
  <si>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</si>
  <si>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</si>
  <si>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</si>
  <si>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</si>
  <si>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</si>
  <si>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</si>
  <si>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</si>
  <si>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</si>
  <si>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</si>
  <si>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</si>
  <si>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</si>
  <si>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</si>
  <si>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</si>
  <si>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</si>
  <si>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</si>
  <si>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</si>
  <si>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</si>
  <si>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</si>
  <si>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</si>
  <si>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</si>
  <si>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</si>
  <si>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</si>
  <si>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</si>
  <si>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</si>
  <si>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</si>
  <si>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</si>
  <si>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</si>
  <si>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</si>
  <si>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</si>
  <si>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</si>
  <si>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</si>
  <si>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</si>
  <si>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</si>
  <si>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</si>
  <si>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</si>
  <si>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</si>
  <si>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</si>
  <si>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</si>
  <si>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</si>
  <si>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</si>
  <si>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</si>
  <si>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</si>
  <si>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</si>
  <si>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</si>
  <si>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</si>
  <si>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</si>
  <si>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</si>
  <si>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</si>
  <si>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</si>
  <si>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</si>
  <si>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</si>
  <si>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</si>
  <si>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</si>
  <si>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</si>
  <si>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</si>
  <si>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</si>
  <si>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</si>
  <si>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</si>
  <si>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</si>
  <si>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</si>
  <si>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</si>
  <si>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</si>
  <si>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</si>
  <si>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</si>
  <si>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</si>
  <si>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</si>
  <si>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</si>
  <si>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</si>
  <si>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</si>
  <si>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</si>
  <si>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</si>
  <si>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</si>
  <si>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</si>
  <si>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</si>
  <si>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</si>
  <si>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</si>
  <si>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</si>
  <si>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</si>
  <si>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</si>
  <si>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</si>
  <si>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</si>
  <si>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</si>
  <si>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</si>
  <si>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</si>
  <si>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</si>
  <si>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</si>
  <si>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</si>
  <si>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</si>
  <si>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</si>
  <si>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</si>
  <si>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</si>
  <si>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</si>
  <si>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</si>
  <si>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</si>
  <si>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</si>
  <si>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</si>
  <si>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</si>
  <si>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</si>
  <si>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</si>
  <si>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</si>
  <si>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</si>
  <si>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</si>
  <si>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</si>
  <si>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</si>
  <si>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</si>
  <si>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</si>
  <si>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</si>
  <si>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</si>
  <si>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</si>
  <si>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</si>
  <si>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</si>
  <si>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</si>
  <si>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</si>
  <si>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</si>
  <si>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</si>
  <si>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</si>
  <si>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</si>
  <si>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</si>
  <si>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</si>
  <si>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</si>
  <si>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</si>
  <si>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</si>
  <si>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</si>
  <si>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</si>
  <si>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</si>
  <si>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</si>
  <si>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</si>
  <si>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</si>
  <si>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</si>
  <si>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</si>
  <si>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</si>
  <si>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</si>
  <si>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</si>
  <si>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</si>
  <si>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</si>
  <si>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</si>
  <si>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</si>
  <si>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</si>
  <si>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</si>
  <si>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</si>
  <si>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</si>
  <si>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</si>
  <si>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</si>
  <si>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</si>
  <si>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</si>
  <si>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</si>
  <si>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</si>
  <si>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</si>
  <si>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</si>
  <si>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</si>
  <si>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</si>
  <si>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</si>
  <si>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</si>
  <si>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</si>
  <si>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</si>
  <si>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</si>
  <si>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</si>
  <si>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</si>
  <si>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</si>
  <si>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</si>
  <si>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</si>
  <si>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</si>
  <si>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</si>
  <si>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</si>
  <si>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</si>
  <si>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</si>
  <si>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</si>
  <si>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</si>
  <si>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</si>
  <si>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</si>
  <si>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</si>
  <si>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</si>
  <si>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</si>
  <si>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</si>
  <si>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</si>
  <si>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</si>
  <si>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</si>
  <si>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</si>
  <si>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</si>
  <si>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</si>
  <si>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</si>
  <si>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</si>
  <si>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</si>
  <si>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</si>
  <si>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</si>
  <si>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</si>
  <si>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</si>
  <si>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</si>
  <si>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</si>
  <si>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</si>
  <si>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</si>
  <si>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</si>
  <si>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</si>
  <si>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</si>
  <si>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</si>
  <si>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</si>
  <si>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</si>
  <si>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</si>
  <si>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</si>
  <si>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</si>
  <si>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</si>
  <si>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</si>
  <si>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</si>
  <si>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</si>
  <si>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</si>
  <si>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</si>
  <si>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</si>
  <si>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</si>
  <si>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</si>
  <si>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</si>
  <si>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</si>
  <si>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</si>
  <si>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</si>
  <si>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</si>
  <si>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</si>
  <si>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</si>
  <si>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</si>
  <si>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</si>
  <si>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</si>
  <si>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</si>
  <si>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</si>
  <si>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</si>
  <si>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</si>
  <si>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</si>
  <si>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</si>
  <si>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</si>
  <si>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</si>
  <si>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</si>
  <si>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</si>
  <si>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</si>
  <si>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</si>
  <si>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</si>
  <si>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</si>
  <si>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</si>
  <si>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</si>
  <si>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</si>
  <si>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</si>
  <si>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</si>
  <si>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</si>
  <si>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</si>
  <si>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</si>
  <si>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</si>
  <si>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</si>
  <si>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</si>
  <si>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</si>
  <si>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</si>
  <si>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</si>
  <si>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</si>
  <si>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</si>
  <si>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</si>
  <si>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</si>
  <si>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</si>
  <si>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</si>
  <si>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</si>
  <si>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</si>
  <si>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</si>
  <si>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</si>
  <si>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</si>
  <si>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</si>
  <si>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</si>
  <si>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</si>
  <si>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</si>
  <si>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</si>
  <si>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</si>
  <si>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</si>
  <si>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</si>
  <si>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</si>
  <si>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</si>
  <si>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</si>
  <si>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</si>
  <si>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</si>
  <si>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</si>
  <si>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</si>
  <si>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</si>
  <si>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</si>
  <si>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</si>
  <si>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</si>
  <si>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</si>
  <si>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</si>
  <si>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</si>
  <si>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</si>
  <si>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</si>
  <si>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</si>
  <si>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</si>
  <si>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</si>
  <si>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</si>
  <si>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</si>
  <si>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</si>
  <si>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</si>
  <si>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</si>
  <si>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</si>
  <si>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</si>
  <si>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</si>
  <si>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</si>
  <si>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</si>
  <si>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</si>
  <si>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</si>
  <si>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</si>
  <si>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</si>
  <si>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</si>
  <si>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</si>
  <si>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</si>
  <si>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</si>
  <si>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</si>
  <si>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</si>
  <si>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</si>
  <si>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</si>
  <si>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</si>
  <si>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</si>
  <si>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</si>
  <si>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</si>
  <si>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</si>
  <si>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</si>
  <si>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</si>
  <si>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</si>
  <si>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</si>
  <si>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</si>
  <si>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</si>
  <si>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</si>
  <si>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</si>
  <si>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</si>
  <si>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</si>
  <si>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</si>
  <si>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</si>
  <si>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</si>
  <si>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</si>
  <si>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</si>
  <si>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</si>
  <si>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</si>
  <si>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</si>
  <si>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</si>
  <si>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</si>
  <si>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</si>
  <si>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</si>
  <si>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</si>
  <si>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</si>
  <si>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</si>
  <si>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</si>
  <si>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</si>
  <si>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</si>
  <si>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</si>
  <si>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</si>
  <si>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</si>
  <si>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</si>
  <si>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</si>
  <si>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</si>
  <si>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</si>
  <si>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</si>
  <si>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</si>
  <si>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</si>
  <si>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</si>
  <si>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</si>
  <si>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</si>
  <si>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</si>
  <si>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</si>
  <si>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</si>
  <si>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</si>
  <si>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</si>
  <si>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</si>
  <si>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</si>
  <si>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</si>
  <si>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</si>
  <si>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</si>
  <si>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</si>
  <si>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</si>
  <si>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</si>
  <si>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</si>
  <si>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</si>
  <si>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</si>
  <si>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</si>
  <si>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</si>
  <si>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</si>
  <si>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</si>
  <si>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</si>
  <si>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</si>
  <si>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</si>
  <si>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</si>
  <si>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</si>
  <si>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</si>
  <si>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</si>
  <si>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</si>
  <si>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</si>
  <si>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</si>
  <si>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</si>
  <si>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</si>
  <si>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</si>
  <si>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</si>
  <si>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</si>
  <si>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</si>
  <si>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</si>
  <si>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</si>
  <si>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</si>
  <si>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</si>
  <si>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</si>
  <si>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</si>
  <si>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</si>
  <si>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</si>
  <si>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</si>
  <si>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</si>
  <si>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</si>
  <si>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</si>
  <si>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</si>
  <si>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</si>
  <si>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</si>
  <si>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</si>
  <si>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</si>
  <si>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</si>
  <si>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</si>
  <si>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</si>
  <si>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</si>
  <si>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</si>
  <si>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</si>
  <si>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</si>
  <si>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</si>
  <si>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</si>
  <si>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</si>
  <si>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</si>
  <si>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</si>
  <si>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</si>
  <si>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</si>
  <si>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</si>
  <si>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</si>
  <si>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</si>
  <si>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</si>
  <si>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</si>
  <si>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</si>
  <si>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</si>
  <si>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</si>
  <si>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</si>
  <si>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</si>
  <si>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</si>
  <si>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</si>
  <si>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</si>
  <si>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</si>
  <si>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</si>
  <si>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</si>
  <si>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</si>
  <si>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</si>
  <si>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</si>
  <si>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</si>
  <si>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</si>
  <si>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</si>
  <si>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</si>
  <si>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</si>
  <si>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</si>
  <si>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</si>
  <si>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</si>
  <si>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</si>
  <si>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</si>
  <si>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</si>
  <si>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</si>
  <si>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</si>
  <si>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</si>
  <si>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</si>
  <si>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</si>
  <si>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</si>
  <si>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</si>
  <si>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</si>
  <si>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</si>
  <si>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</si>
  <si>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</si>
  <si>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</si>
  <si>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</si>
  <si>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</si>
  <si>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</si>
  <si>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</si>
  <si>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</si>
  <si>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</si>
  <si>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</si>
  <si>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</si>
  <si>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</si>
  <si>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</si>
  <si>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</si>
  <si>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</si>
  <si>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</si>
  <si>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</si>
  <si>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</si>
  <si>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</si>
  <si>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</si>
  <si>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</si>
  <si>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</si>
  <si>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</si>
  <si>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</si>
  <si>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</si>
  <si>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</si>
  <si>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</si>
  <si>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</si>
  <si>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</si>
  <si>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</si>
  <si>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</si>
  <si>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</si>
  <si>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</si>
  <si>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</si>
  <si>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</si>
  <si>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</si>
  <si>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</si>
  <si>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</si>
  <si>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</si>
  <si>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</si>
  <si>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</si>
  <si>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</si>
  <si>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</si>
  <si>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</si>
  <si>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</si>
  <si>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</si>
  <si>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</si>
  <si>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</si>
  <si>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</si>
  <si>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</si>
  <si>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</si>
  <si>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</si>
  <si>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</si>
  <si>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</si>
  <si>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</si>
  <si>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</si>
  <si>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</si>
  <si>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</si>
  <si>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</si>
  <si>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</si>
  <si>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</si>
  <si>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</si>
  <si>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</si>
  <si>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</si>
  <si>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</si>
  <si>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</si>
  <si>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</si>
  <si>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</si>
  <si>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</si>
  <si>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</si>
  <si>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</si>
  <si>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</si>
  <si>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</si>
  <si>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</si>
  <si>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</si>
  <si>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</si>
  <si>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</si>
  <si>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</si>
  <si>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</si>
  <si>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</si>
  <si>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</si>
  <si>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</si>
  <si>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</si>
  <si>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</si>
  <si>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</si>
  <si>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</si>
  <si>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</si>
  <si>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</si>
  <si>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</si>
  <si>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</si>
  <si>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</si>
  <si>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</si>
  <si>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</si>
  <si>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</si>
  <si>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</si>
  <si>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</si>
  <si>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</si>
  <si>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</si>
  <si>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</si>
  <si>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</si>
  <si>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</si>
  <si>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</si>
  <si>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</si>
  <si>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</si>
  <si>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</si>
  <si>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</si>
  <si>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</si>
  <si>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</si>
  <si>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</si>
  <si>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</si>
  <si>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</si>
  <si>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</si>
  <si>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</si>
  <si>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</si>
  <si>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</si>
  <si>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</si>
  <si>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</si>
  <si>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</si>
  <si>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</si>
  <si>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</si>
  <si>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</si>
  <si>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</si>
  <si>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</si>
  <si>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</si>
  <si>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</si>
  <si>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</si>
  <si>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</si>
  <si>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</si>
  <si>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</si>
  <si>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</si>
  <si>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</si>
  <si>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</si>
  <si>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</si>
  <si>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</si>
  <si>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</si>
  <si>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</si>
  <si>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</si>
  <si>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</si>
  <si>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</si>
  <si>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</si>
  <si>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</si>
  <si>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</si>
  <si>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</si>
  <si>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</si>
  <si>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</si>
  <si>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</si>
  <si>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</si>
  <si>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</si>
  <si>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</si>
  <si>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</si>
  <si>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</si>
  <si>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</si>
  <si>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</si>
  <si>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</si>
  <si>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</si>
  <si>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</si>
  <si>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</si>
  <si>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</si>
  <si>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</si>
  <si>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</si>
  <si>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</si>
  <si>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</si>
  <si>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</si>
  <si>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</si>
  <si>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</si>
  <si>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</si>
  <si>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</si>
  <si>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</si>
  <si>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</si>
  <si>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</si>
  <si>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</si>
  <si>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</si>
  <si>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</si>
  <si>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</si>
  <si>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</si>
  <si>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</si>
  <si>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</si>
  <si>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</si>
  <si>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</si>
  <si>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</si>
  <si>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</si>
  <si>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</si>
  <si>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</si>
  <si>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</si>
  <si>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</si>
  <si>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</si>
  <si>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</si>
  <si>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</si>
  <si>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</si>
  <si>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</si>
  <si>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</si>
  <si>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</si>
  <si>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</si>
  <si>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</si>
  <si>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</si>
  <si>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</si>
  <si>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</si>
  <si>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</si>
  <si>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</si>
  <si>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</si>
  <si>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</si>
  <si>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</si>
  <si>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</si>
  <si>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</si>
  <si>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</si>
  <si>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</si>
  <si>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</si>
  <si>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</si>
  <si>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</si>
  <si>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</si>
  <si>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</si>
  <si>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</si>
  <si>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</si>
  <si>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</si>
  <si>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</si>
  <si>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</si>
  <si>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</si>
  <si>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</si>
  <si>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</si>
  <si>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</si>
  <si>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</si>
  <si>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</si>
  <si>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</si>
  <si>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</si>
  <si>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</si>
  <si>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</si>
  <si>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</si>
  <si>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</si>
  <si>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</si>
  <si>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</si>
  <si>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</si>
  <si>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</si>
  <si>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</si>
  <si>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</si>
  <si>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</si>
  <si>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</si>
  <si>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</si>
  <si>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</si>
  <si>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</si>
  <si>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</si>
  <si>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</si>
  <si>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</si>
  <si>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</si>
  <si>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</si>
  <si>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</si>
  <si>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</si>
  <si>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</si>
  <si>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</si>
  <si>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</si>
  <si>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</si>
  <si>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</si>
  <si>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</si>
  <si>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</si>
  <si>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</si>
  <si>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</si>
  <si>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</si>
  <si>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</si>
  <si>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</si>
  <si>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</si>
  <si>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</si>
  <si>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</si>
  <si>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</si>
  <si>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</si>
  <si>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</si>
  <si>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</si>
  <si>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</si>
  <si>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</si>
  <si>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</si>
  <si>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</si>
  <si>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</si>
  <si>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</si>
  <si>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</si>
  <si>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</si>
  <si>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</si>
  <si>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</si>
  <si>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</si>
  <si>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</si>
  <si>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</si>
  <si>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</si>
  <si>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</si>
  <si>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</si>
  <si>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</si>
  <si>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</si>
  <si>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</si>
  <si>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</si>
  <si>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</si>
  <si>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</si>
  <si>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</si>
  <si>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</si>
  <si>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</si>
  <si>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</si>
  <si>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</si>
  <si>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</si>
  <si>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</si>
  <si>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</si>
  <si>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</si>
  <si>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</si>
  <si>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</si>
  <si>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</si>
  <si>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</si>
  <si>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</si>
  <si>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</si>
  <si>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</si>
  <si>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</si>
  <si>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</si>
  <si>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</si>
  <si>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</si>
  <si>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</si>
  <si>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</si>
  <si>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</si>
  <si>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</si>
  <si>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</si>
  <si>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</si>
  <si>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</si>
  <si>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</si>
  <si>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</si>
  <si>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</si>
  <si>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</si>
  <si>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</si>
  <si>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</si>
  <si>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</si>
  <si>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</si>
  <si>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</si>
  <si>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</si>
  <si>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</si>
  <si>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</si>
  <si>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</si>
  <si>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</si>
  <si>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</si>
  <si>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</si>
  <si>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</si>
  <si>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</si>
  <si>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</si>
  <si>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</si>
  <si>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</si>
  <si>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</si>
  <si>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</si>
  <si>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</si>
  <si>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</si>
  <si>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</si>
  <si>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</si>
  <si>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</si>
  <si>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</si>
  <si>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</si>
  <si>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</si>
  <si>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</si>
  <si>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</si>
  <si>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</si>
  <si>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</si>
  <si>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</si>
  <si>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</si>
  <si>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</si>
  <si>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</si>
  <si>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</si>
  <si>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</si>
  <si>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</si>
  <si>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</si>
  <si>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</si>
  <si>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</si>
  <si>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</si>
  <si>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</si>
  <si>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</si>
  <si>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</si>
  <si>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</si>
  <si>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</si>
  <si>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</si>
  <si>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</si>
  <si>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</si>
  <si>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</si>
  <si>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</si>
  <si>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</si>
  <si>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</si>
  <si>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</si>
  <si>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</si>
  <si>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</si>
  <si>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</si>
  <si>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</si>
  <si>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</si>
  <si>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</si>
  <si>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</si>
  <si>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</si>
  <si>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</si>
  <si>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</si>
  <si>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</si>
  <si>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</si>
  <si>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</si>
  <si>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</si>
  <si>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</si>
  <si>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</si>
  <si>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</si>
  <si>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</si>
  <si>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</si>
  <si>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</si>
  <si>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</si>
  <si>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</si>
  <si>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</si>
  <si>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</si>
  <si>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</si>
  <si>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</si>
  <si>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</si>
  <si>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</si>
  <si>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</si>
  <si>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</si>
  <si>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</si>
  <si>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</si>
  <si>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</si>
  <si>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</si>
  <si>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</si>
  <si>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</si>
  <si>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</si>
  <si>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</si>
  <si>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</si>
  <si>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</si>
  <si>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</si>
  <si>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</si>
  <si>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</si>
  <si>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</si>
  <si>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</si>
  <si>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</si>
  <si>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</si>
  <si>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</si>
  <si>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</si>
  <si>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</si>
  <si>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</si>
  <si>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</si>
  <si>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</si>
  <si>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</si>
  <si>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</si>
  <si>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</si>
  <si>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</si>
  <si>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</si>
  <si>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</si>
  <si>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</si>
  <si>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</si>
  <si>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</si>
  <si>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</si>
  <si>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</si>
  <si>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</si>
  <si>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</si>
  <si>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</si>
  <si>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</si>
  <si>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</si>
  <si>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</si>
  <si>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</si>
  <si>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</si>
  <si>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</si>
  <si>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</si>
  <si>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</si>
  <si>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</si>
  <si>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</si>
  <si>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</si>
  <si>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</si>
  <si>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</si>
  <si>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</si>
  <si>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</si>
  <si>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</si>
  <si>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</si>
  <si>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</si>
  <si>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</si>
  <si>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</si>
  <si>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</si>
  <si>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</si>
  <si>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</si>
  <si>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</si>
  <si>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</si>
  <si>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</si>
  <si>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</si>
  <si>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</si>
  <si>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</si>
  <si>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</si>
  <si>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</si>
  <si>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</si>
  <si>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</si>
  <si>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</si>
  <si>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</si>
  <si>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</si>
  <si>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</si>
  <si>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</si>
  <si>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</si>
  <si>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</si>
  <si>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</si>
  <si>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</si>
  <si>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</si>
  <si>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</si>
  <si>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</si>
  <si>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</si>
  <si>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</si>
  <si>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</si>
  <si>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</si>
  <si>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</si>
  <si>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</si>
  <si>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</si>
  <si>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</si>
  <si>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</si>
  <si>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</si>
  <si>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</si>
  <si>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</si>
  <si>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</si>
  <si>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</si>
  <si>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</si>
  <si>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</si>
  <si>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</si>
  <si>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</si>
  <si>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</si>
  <si>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</si>
  <si>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</si>
  <si>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</si>
  <si>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</si>
  <si>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</si>
  <si>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</si>
  <si>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</si>
  <si>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</si>
  <si>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</si>
  <si>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</si>
  <si>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</si>
  <si>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</si>
  <si>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</si>
  <si>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</si>
  <si>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</si>
  <si>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</si>
  <si>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</si>
  <si>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</si>
  <si>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</si>
  <si>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</si>
  <si>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</si>
  <si>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</si>
  <si>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</si>
  <si>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</si>
  <si>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</si>
  <si>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</si>
  <si>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</si>
  <si>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</si>
  <si>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</si>
  <si>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</si>
  <si>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</si>
  <si>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</si>
  <si>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</si>
  <si>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</si>
  <si>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</si>
  <si>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</si>
  <si>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</si>
  <si>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</si>
  <si>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</si>
  <si>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</si>
  <si>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</si>
  <si>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</si>
  <si>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</si>
  <si>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</si>
  <si>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</si>
  <si>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</si>
  <si>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</si>
  <si>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</si>
  <si>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</si>
  <si>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</si>
  <si>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</si>
  <si>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</si>
  <si>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</si>
  <si>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</si>
  <si>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</si>
  <si>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</si>
  <si>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</si>
  <si>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</si>
  <si>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</si>
  <si>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</si>
  <si>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</si>
  <si>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</si>
  <si>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</si>
  <si>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</si>
  <si>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</si>
  <si>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</si>
  <si>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</si>
  <si>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</si>
  <si>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</si>
  <si>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</si>
  <si>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</si>
  <si>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</si>
  <si>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</si>
  <si>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</si>
  <si>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</si>
  <si>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</si>
  <si>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</si>
  <si>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</si>
  <si>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</si>
  <si>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</si>
  <si>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</si>
  <si>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</si>
  <si>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</si>
  <si>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</si>
  <si>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</si>
  <si>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</si>
  <si>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</si>
  <si>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</si>
  <si>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</si>
  <si>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</si>
  <si>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</si>
  <si>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</si>
  <si>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</si>
  <si>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</si>
  <si>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</si>
  <si>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</si>
  <si>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</si>
  <si>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</si>
  <si>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</si>
  <si>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</si>
  <si>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</si>
  <si>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</si>
  <si>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</si>
  <si>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</si>
  <si>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</si>
  <si>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</si>
  <si>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</si>
  <si>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</si>
  <si>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</si>
  <si>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</si>
  <si>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</si>
  <si>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</si>
  <si>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</si>
  <si>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</si>
  <si>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</si>
  <si>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</si>
  <si>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</si>
  <si>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</si>
  <si>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</si>
  <si>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</si>
  <si>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</si>
  <si>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</si>
  <si>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</si>
  <si>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</si>
  <si>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</si>
  <si>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</si>
  <si>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</si>
  <si>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</si>
  <si>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</si>
  <si>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</si>
  <si>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</si>
  <si>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</si>
  <si>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</si>
  <si>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</si>
  <si>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</si>
  <si>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</si>
  <si>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</si>
  <si>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</si>
  <si>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</si>
  <si>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</si>
  <si>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</si>
  <si>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</si>
  <si>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</si>
  <si>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</si>
  <si>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</si>
  <si>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</si>
  <si>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</si>
  <si>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</si>
  <si>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</si>
  <si>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</si>
  <si>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</si>
  <si>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</si>
  <si>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</si>
  <si>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</si>
  <si>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</si>
  <si>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</si>
  <si>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</si>
  <si>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</si>
  <si>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</si>
  <si>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</si>
  <si>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</si>
  <si>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</si>
  <si>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</si>
  <si>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</si>
  <si>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</si>
  <si>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</si>
  <si>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</si>
  <si>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</si>
  <si>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</si>
  <si>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</si>
  <si>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</si>
  <si>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</si>
  <si>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</si>
  <si>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</si>
  <si>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</si>
  <si>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</si>
  <si>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</si>
  <si>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</si>
  <si>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</si>
  <si>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</si>
  <si>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</si>
  <si>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</si>
  <si>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</si>
  <si>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</si>
  <si>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</si>
  <si>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</si>
  <si>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</si>
  <si>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</si>
  <si>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</si>
  <si>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</si>
  <si>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</si>
  <si>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</si>
  <si>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</si>
  <si>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</si>
  <si>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</si>
  <si>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</si>
  <si>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</si>
  <si>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</si>
  <si>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</si>
  <si>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</si>
  <si>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</si>
  <si>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</si>
  <si>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</si>
  <si>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</si>
  <si>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</si>
  <si>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</si>
  <si>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</si>
  <si>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</si>
  <si>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</si>
  <si>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</si>
  <si>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</si>
  <si>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</si>
  <si>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</si>
  <si>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</si>
  <si>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</si>
  <si>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</si>
  <si>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</si>
  <si>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</si>
  <si>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</si>
  <si>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</si>
  <si>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</si>
  <si>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</si>
  <si>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</si>
  <si>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</si>
  <si>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</si>
  <si>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</si>
  <si>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</si>
  <si>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</si>
  <si>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</si>
  <si>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</si>
  <si>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</si>
  <si>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</si>
  <si>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</si>
  <si>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</si>
  <si>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</si>
  <si>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</si>
  <si>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</si>
  <si>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</si>
  <si>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</si>
  <si>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</si>
  <si>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</si>
  <si>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</si>
  <si>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</si>
  <si>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</si>
  <si>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</si>
  <si>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</si>
  <si>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</si>
  <si>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</si>
  <si>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</si>
  <si>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</si>
  <si>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</si>
  <si>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</si>
  <si>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</si>
  <si>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</si>
  <si>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</si>
  <si>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</si>
  <si>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</si>
  <si>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</si>
  <si>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</si>
  <si>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</si>
  <si>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</si>
  <si>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</si>
  <si>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</si>
  <si>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</si>
  <si>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</si>
  <si>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</si>
  <si>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</si>
  <si>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</si>
  <si>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</si>
  <si>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</si>
  <si>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</si>
  <si>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</si>
  <si>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</si>
  <si>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</si>
  <si>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</si>
  <si>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</si>
  <si>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</si>
  <si>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</si>
  <si>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</si>
  <si>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</si>
  <si>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</si>
  <si>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</si>
  <si>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</si>
  <si>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</si>
  <si>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</si>
  <si>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</si>
  <si>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</si>
  <si>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</si>
  <si>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</si>
  <si>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</si>
  <si>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</si>
  <si>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</si>
  <si>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</si>
  <si>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</si>
  <si>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</si>
  <si>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</si>
  <si>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</si>
  <si>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</si>
  <si>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</si>
  <si>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</si>
  <si>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</si>
  <si>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</si>
  <si>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</si>
  <si>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</si>
  <si>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</si>
  <si>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</si>
  <si>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</si>
  <si>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</si>
  <si>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</si>
  <si>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</si>
  <si>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</si>
  <si>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</si>
  <si>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</si>
  <si>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</si>
  <si>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</si>
  <si>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</si>
  <si>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</si>
  <si>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</si>
  <si>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</si>
  <si>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</si>
  <si>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</si>
  <si>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</si>
  <si>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</si>
  <si>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</si>
  <si>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</si>
  <si>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</si>
  <si>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</si>
  <si>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</si>
  <si>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</si>
  <si>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</si>
  <si>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</si>
  <si>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</si>
  <si>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</si>
  <si>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</si>
  <si>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</si>
  <si>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</si>
  <si>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</si>
  <si>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</si>
  <si>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</si>
  <si>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</si>
  <si>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</si>
  <si>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</si>
  <si>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</si>
  <si>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</si>
  <si>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</si>
  <si>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</si>
  <si>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</si>
  <si>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</si>
  <si>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</si>
  <si>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</si>
  <si>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</si>
  <si>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</si>
  <si>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</si>
  <si>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</si>
  <si>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</si>
  <si>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</si>
  <si>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</si>
  <si>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</si>
  <si>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</si>
  <si>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</si>
  <si>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</si>
  <si>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</si>
  <si>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</si>
  <si>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</si>
  <si>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</si>
  <si>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</si>
  <si>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</si>
  <si>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</si>
  <si>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</si>
  <si>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</si>
  <si>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</si>
  <si>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</si>
  <si>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</si>
  <si>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</si>
  <si>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</si>
  <si>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</si>
  <si>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</si>
  <si>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</si>
  <si>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</si>
  <si>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</si>
  <si>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</si>
  <si>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</si>
  <si>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</si>
  <si>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</si>
  <si>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</si>
  <si>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</si>
  <si>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</si>
  <si>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</si>
  <si>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</si>
  <si>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</si>
  <si>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</si>
  <si>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</si>
  <si>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</si>
  <si>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</si>
  <si>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</si>
  <si>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</si>
  <si>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</si>
  <si>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</si>
  <si>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</si>
  <si>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</si>
  <si>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</si>
  <si>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</si>
  <si>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</si>
  <si>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</si>
  <si>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</si>
  <si>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</si>
  <si>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</si>
  <si>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</si>
  <si>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</si>
  <si>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</si>
  <si>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</si>
  <si>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</si>
  <si>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</si>
  <si>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</si>
  <si>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</si>
  <si>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</si>
  <si>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</si>
  <si>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</si>
  <si>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</si>
  <si>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</si>
  <si>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</si>
  <si>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</si>
  <si>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</si>
  <si>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</si>
  <si>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</si>
  <si>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</si>
  <si>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</si>
  <si>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</si>
  <si>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</si>
  <si>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</si>
  <si>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</si>
  <si>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</si>
  <si>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</si>
  <si>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</si>
  <si>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</si>
  <si>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</si>
  <si>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</si>
  <si>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</si>
  <si>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</si>
  <si>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</si>
  <si>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</si>
  <si>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</si>
  <si>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</si>
  <si>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</si>
  <si>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</si>
  <si>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</si>
  <si>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</si>
  <si>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</si>
  <si>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</si>
  <si>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</si>
  <si>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</si>
  <si>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</si>
  <si>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</si>
  <si>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</si>
  <si>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</si>
  <si>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</si>
  <si>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</si>
  <si>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</si>
  <si>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</si>
  <si>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</si>
  <si>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</si>
  <si>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</si>
  <si>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</si>
  <si>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</si>
  <si>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</si>
  <si>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</si>
  <si>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</si>
  <si>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</si>
  <si>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</si>
  <si>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</si>
  <si>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</si>
  <si>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</si>
  <si>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</si>
  <si>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</si>
  <si>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</si>
  <si>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</si>
  <si>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</si>
  <si>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</si>
  <si>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</si>
  <si>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</si>
  <si>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</si>
  <si>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</si>
  <si>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</si>
  <si>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</si>
  <si>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</si>
  <si>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</si>
  <si>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</si>
  <si>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</si>
  <si>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</si>
  <si>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</si>
  <si>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</si>
  <si>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</si>
  <si>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</si>
  <si>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</si>
  <si>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</si>
  <si>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</si>
  <si>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</si>
  <si>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</si>
  <si>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</si>
  <si>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</si>
  <si>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</si>
  <si>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</si>
  <si>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</si>
  <si>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</si>
  <si>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</si>
  <si>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</si>
  <si>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</si>
  <si>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</si>
  <si>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</si>
  <si>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</si>
  <si>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</si>
  <si>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</si>
  <si>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</si>
  <si>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</si>
  <si>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</si>
  <si>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</si>
  <si>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</si>
  <si>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</si>
  <si>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</si>
  <si>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</si>
  <si>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</si>
  <si>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</si>
  <si>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</si>
  <si>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</si>
  <si>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</si>
  <si>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</si>
  <si>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</si>
  <si>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</si>
  <si>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</si>
  <si>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</si>
  <si>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</si>
  <si>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</si>
  <si>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</si>
  <si>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</si>
  <si>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</si>
  <si>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</si>
  <si>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</si>
  <si>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</si>
  <si>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</si>
  <si>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</si>
  <si>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</si>
  <si>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</si>
  <si>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</si>
  <si>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</si>
  <si>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</si>
  <si>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</si>
  <si>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</si>
  <si>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</si>
  <si>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</si>
  <si>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</si>
  <si>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</si>
  <si>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</si>
  <si>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</si>
  <si>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</si>
  <si>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</si>
  <si>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</si>
  <si>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</si>
  <si>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</si>
  <si>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</si>
  <si>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</si>
  <si>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</si>
  <si>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</si>
  <si>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</si>
  <si>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</si>
  <si>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</si>
  <si>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</si>
  <si>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</si>
  <si>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</si>
  <si>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</si>
  <si>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</si>
  <si>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</si>
  <si>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</si>
  <si>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</si>
  <si>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</si>
  <si>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</si>
  <si>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</si>
  <si>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</si>
  <si>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</si>
  <si>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</si>
  <si>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</si>
  <si>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</si>
  <si>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</si>
  <si>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</si>
  <si>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</si>
  <si>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</si>
  <si>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</si>
  <si>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</si>
  <si>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</si>
  <si>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</si>
  <si>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</si>
  <si>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</si>
  <si>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</si>
  <si>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</si>
  <si>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</si>
  <si>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</si>
  <si>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</si>
  <si>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</si>
  <si>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</si>
  <si>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</si>
  <si>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</si>
  <si>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</si>
  <si>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</si>
  <si>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</si>
  <si>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</si>
  <si>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</si>
  <si>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</si>
  <si>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</si>
  <si>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</si>
  <si>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</si>
  <si>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</si>
  <si>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</si>
  <si>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</si>
  <si>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</si>
  <si>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</si>
  <si>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</si>
  <si>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</si>
  <si>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</si>
  <si>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</si>
  <si>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</si>
  <si>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</si>
  <si>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</si>
  <si>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</si>
  <si>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</si>
  <si>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</si>
  <si>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</si>
  <si>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</si>
  <si>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</si>
  <si>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</si>
  <si>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</si>
  <si>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</si>
  <si>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</si>
  <si>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</si>
  <si>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</si>
  <si>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</si>
  <si>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</si>
  <si>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</si>
  <si>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</si>
  <si>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</si>
  <si>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</si>
  <si>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</si>
  <si>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</si>
  <si>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</si>
  <si>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</si>
  <si>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</si>
  <si>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</si>
  <si>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</si>
  <si>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</si>
  <si>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</si>
  <si>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</si>
  <si>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</si>
  <si>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</si>
  <si>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</si>
  <si>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</si>
  <si>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</si>
  <si>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</si>
  <si>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</si>
  <si>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</si>
  <si>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</si>
  <si>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</si>
  <si>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</si>
  <si>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</si>
  <si>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</si>
  <si>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</si>
  <si>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</si>
  <si>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</si>
  <si>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</si>
  <si>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</si>
  <si>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</si>
  <si>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</si>
  <si>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</si>
  <si>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</si>
  <si>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</si>
  <si>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</si>
  <si>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</si>
  <si>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</si>
  <si>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</si>
  <si>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</si>
  <si>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</si>
  <si>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</si>
  <si>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</si>
  <si>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</si>
  <si>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</si>
  <si>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</si>
  <si>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</si>
  <si>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</si>
  <si>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</si>
  <si>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</si>
  <si>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</si>
  <si>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</si>
  <si>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</si>
  <si>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</si>
  <si>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</si>
  <si>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</si>
  <si>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</si>
  <si>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</si>
  <si>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</si>
  <si>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</si>
  <si>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</si>
  <si>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</si>
  <si>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</si>
  <si>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</si>
  <si>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</si>
  <si>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</si>
  <si>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</si>
  <si>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</si>
  <si>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</si>
  <si>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</si>
  <si>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</si>
  <si>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</si>
  <si>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</si>
  <si>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</si>
  <si>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</si>
  <si>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</si>
  <si>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</si>
  <si>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</si>
  <si>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</si>
  <si>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</si>
  <si>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</si>
  <si>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</si>
  <si>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</si>
  <si>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</si>
  <si>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</si>
  <si>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</si>
  <si>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</si>
  <si>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</si>
  <si>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</si>
  <si>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</si>
  <si>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</si>
  <si>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</si>
  <si>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</si>
  <si>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</si>
  <si>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</si>
  <si>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</si>
  <si>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</si>
  <si>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</si>
  <si>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</si>
  <si>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</si>
  <si>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</si>
  <si>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</si>
  <si>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</si>
  <si>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</si>
  <si>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</si>
  <si>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</si>
  <si>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</si>
  <si>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</si>
  <si>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</si>
  <si>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</si>
  <si>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</si>
  <si>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</si>
  <si>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</si>
  <si>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</si>
  <si>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</si>
  <si>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</si>
  <si>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</si>
  <si>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</si>
  <si>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</si>
  <si>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</si>
  <si>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</si>
  <si>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</si>
  <si>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</si>
  <si>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</si>
  <si>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</si>
  <si>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</si>
  <si>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</si>
  <si>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</si>
  <si>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</si>
  <si>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</si>
  <si>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</si>
  <si>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</si>
  <si>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</si>
  <si>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</si>
  <si>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</si>
  <si>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</si>
  <si>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</si>
  <si>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</si>
  <si>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</si>
  <si>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</si>
  <si>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</si>
  <si>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</si>
  <si>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</si>
  <si>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</si>
  <si>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</si>
  <si>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</si>
  <si>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</si>
  <si>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</si>
  <si>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</si>
  <si>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</si>
  <si>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</si>
  <si>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</si>
  <si>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</si>
  <si>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</si>
  <si>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</si>
  <si>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</si>
  <si>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</si>
  <si>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</si>
  <si>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</si>
  <si>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</si>
  <si>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</si>
  <si>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</si>
  <si>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</si>
  <si>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</si>
  <si>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</si>
  <si>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</si>
  <si>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</si>
  <si>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</si>
  <si>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</si>
  <si>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</si>
  <si>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</si>
  <si>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</si>
  <si>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</si>
  <si>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</si>
  <si>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</si>
  <si>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</si>
  <si>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</si>
  <si>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</si>
  <si>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</si>
  <si>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</si>
  <si>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</si>
  <si>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</si>
  <si>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</si>
  <si>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</si>
  <si>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</si>
  <si>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</si>
  <si>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</si>
  <si>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</si>
  <si>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</si>
  <si>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</si>
  <si>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</si>
  <si>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</si>
  <si>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</si>
  <si>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</si>
  <si>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</si>
  <si>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</si>
  <si>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</si>
  <si>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</si>
  <si>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</si>
  <si>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</si>
  <si>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</si>
  <si>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</si>
  <si>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</si>
  <si>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</si>
  <si>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</si>
  <si>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</si>
  <si>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</si>
  <si>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</si>
  <si>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</si>
  <si>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</si>
  <si>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</si>
  <si>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</si>
  <si>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</si>
  <si>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</si>
  <si>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</si>
  <si>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</si>
  <si>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</si>
  <si>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</si>
  <si>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</si>
  <si>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</si>
  <si>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</si>
  <si>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</si>
  <si>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</si>
  <si>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</si>
  <si>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</si>
  <si>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</si>
  <si>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</si>
  <si>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</si>
  <si>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</si>
  <si>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</si>
  <si>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</si>
  <si>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</si>
  <si>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</si>
  <si>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</si>
  <si>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</si>
  <si>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</si>
  <si>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</si>
  <si>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</si>
  <si>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</si>
  <si>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</si>
  <si>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</si>
  <si>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</si>
  <si>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</si>
  <si>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</si>
  <si>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</si>
  <si>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</si>
  <si>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</si>
  <si>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</si>
  <si>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</si>
  <si>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</si>
  <si>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</si>
  <si>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</si>
  <si>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</si>
  <si>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</si>
  <si>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</si>
  <si>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</si>
  <si>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</si>
  <si>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</si>
  <si>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</si>
  <si>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</si>
  <si>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</si>
  <si>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</si>
  <si>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</si>
  <si>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</si>
  <si>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</si>
  <si>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</si>
  <si>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</si>
  <si>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</si>
  <si>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</si>
  <si>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</si>
  <si>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</si>
  <si>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</si>
  <si>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</si>
  <si>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</si>
  <si>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</si>
  <si>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</si>
  <si>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</si>
  <si>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</si>
  <si>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</si>
  <si>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</si>
  <si>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</si>
  <si>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</si>
  <si>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</si>
  <si>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</si>
  <si>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</si>
  <si>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</si>
  <si>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</si>
  <si>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</si>
  <si>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</si>
  <si>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</si>
  <si>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</si>
  <si>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</si>
  <si>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</si>
  <si>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</si>
  <si>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</si>
  <si>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</si>
  <si>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</si>
  <si>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</si>
  <si>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</si>
  <si>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</si>
  <si>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</si>
  <si>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</si>
  <si>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</si>
  <si>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</si>
  <si>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</si>
  <si>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</si>
  <si>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</si>
  <si>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</si>
  <si>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</si>
  <si>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</si>
  <si>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</si>
  <si>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</si>
  <si>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</si>
  <si>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</si>
  <si>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</si>
  <si>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</si>
  <si>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</si>
  <si>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</si>
  <si>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</si>
  <si>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</si>
  <si>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</si>
  <si>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</si>
  <si>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</si>
  <si>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</si>
  <si>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</si>
  <si>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</si>
  <si>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</si>
  <si>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</si>
  <si>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</si>
  <si>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</si>
  <si>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</si>
  <si>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</si>
  <si>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</si>
  <si>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</si>
  <si>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</si>
  <si>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</si>
  <si>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</si>
  <si>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</si>
  <si>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</si>
  <si>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</si>
  <si>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</si>
  <si>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</si>
  <si>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</si>
  <si>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</si>
  <si>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</si>
  <si>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</si>
  <si>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</si>
  <si>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</si>
  <si>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</si>
  <si>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</si>
  <si>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</si>
  <si>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</si>
  <si>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</si>
  <si>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</si>
  <si>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</si>
  <si>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</si>
  <si>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</si>
  <si>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</si>
  <si>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</si>
  <si>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</si>
  <si>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</si>
  <si>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</si>
  <si>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</si>
  <si>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</si>
  <si>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</si>
  <si>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</si>
  <si>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</si>
  <si>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</si>
  <si>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</si>
  <si>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</si>
  <si>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</si>
  <si>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</si>
  <si>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</si>
  <si>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</si>
  <si>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</si>
  <si>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</si>
  <si>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</si>
  <si>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</si>
  <si>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</si>
  <si>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</si>
  <si>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</si>
  <si>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</si>
  <si>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</si>
  <si>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</si>
  <si>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</si>
  <si>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</si>
  <si>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</si>
  <si>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</si>
  <si>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</si>
  <si>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</si>
  <si>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</si>
  <si>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</si>
  <si>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</si>
  <si>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</si>
  <si>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</si>
  <si>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</si>
  <si>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</si>
  <si>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</si>
  <si>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</si>
  <si>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</si>
  <si>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</si>
  <si>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</si>
  <si>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</si>
  <si>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</si>
  <si>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</si>
  <si>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</si>
  <si>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</si>
  <si>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</si>
  <si>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</si>
  <si>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</si>
  <si>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</si>
  <si>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</si>
  <si>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</si>
  <si>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</si>
  <si>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</si>
  <si>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</si>
  <si>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</si>
  <si>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</si>
  <si>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</si>
  <si>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</si>
  <si>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</si>
  <si>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</si>
  <si>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</si>
  <si>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</si>
  <si>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</si>
  <si>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</si>
  <si>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</si>
  <si>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</si>
  <si>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</si>
  <si>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</si>
  <si>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</si>
  <si>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</si>
  <si>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</si>
  <si>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</si>
  <si>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</si>
  <si>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</si>
  <si>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</si>
  <si>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</si>
  <si>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</si>
  <si>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</si>
  <si>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</si>
  <si>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</si>
  <si>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</si>
  <si>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</si>
  <si>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</si>
  <si>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</si>
  <si>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</si>
  <si>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</si>
  <si>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</si>
  <si>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</si>
  <si>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</si>
  <si>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</si>
  <si>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</si>
  <si>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</si>
  <si>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</si>
  <si>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</si>
  <si>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</si>
  <si>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</si>
  <si>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</si>
  <si>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</si>
  <si>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</si>
  <si>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</si>
  <si>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</si>
  <si>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</si>
  <si>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</si>
  <si>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</si>
  <si>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</si>
  <si>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</si>
  <si>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</si>
  <si>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</si>
  <si>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</si>
  <si>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</si>
  <si>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</si>
  <si>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</si>
  <si>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</si>
  <si>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</si>
  <si>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</si>
  <si>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</si>
  <si>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</si>
  <si>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</si>
  <si>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</si>
  <si>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</si>
  <si>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</si>
  <si>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</si>
  <si>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</si>
  <si>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</si>
  <si>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</si>
  <si>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</si>
  <si>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</si>
  <si>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</si>
  <si>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</si>
  <si>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</si>
  <si>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</si>
  <si>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</si>
  <si>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</si>
  <si>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</si>
  <si>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</si>
  <si>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</si>
  <si>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</si>
  <si>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</si>
  <si>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</si>
  <si>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</si>
  <si>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</si>
  <si>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</si>
  <si>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</si>
  <si>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</si>
  <si>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</si>
  <si>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</si>
  <si>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</si>
  <si>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</si>
  <si>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</si>
  <si>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</si>
  <si>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</si>
  <si>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</si>
  <si>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</si>
  <si>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</si>
  <si>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</si>
  <si>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</si>
  <si>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</si>
  <si>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</si>
  <si>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</si>
  <si>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</si>
  <si>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</si>
  <si>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</si>
  <si>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</si>
  <si>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</si>
  <si>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</si>
  <si>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</si>
  <si>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</si>
  <si>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</si>
  <si>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</si>
  <si>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</si>
  <si>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</si>
  <si>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</si>
  <si>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</si>
  <si>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</si>
  <si>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</si>
  <si>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</si>
  <si>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</si>
  <si>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</si>
  <si>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</si>
  <si>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</si>
  <si>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</si>
  <si>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</si>
  <si>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</si>
  <si>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</si>
  <si>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</si>
  <si>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</si>
  <si>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</si>
  <si>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</si>
  <si>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</si>
  <si>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</si>
  <si>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</si>
  <si>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</si>
  <si>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</si>
  <si>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</si>
  <si>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</si>
  <si>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</si>
  <si>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</si>
  <si>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</si>
  <si>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</si>
  <si>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</si>
  <si>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</si>
  <si>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</si>
  <si>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</si>
  <si>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</si>
  <si>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</si>
  <si>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</si>
  <si>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</si>
  <si>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</si>
  <si>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</si>
  <si>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</si>
  <si>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</si>
  <si>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</si>
  <si>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</si>
  <si>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</si>
  <si>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</si>
  <si>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</si>
  <si>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</si>
  <si>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</si>
  <si>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</si>
  <si>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</si>
  <si>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</si>
  <si>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</si>
  <si>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</si>
  <si>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</si>
  <si>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</si>
  <si>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</si>
  <si>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</si>
  <si>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</si>
  <si>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</si>
  <si>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</si>
  <si>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</si>
  <si>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</si>
  <si>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</si>
  <si>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</si>
  <si>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</si>
  <si>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</si>
  <si>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</si>
  <si>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</si>
  <si>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</si>
  <si>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</si>
  <si>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</si>
  <si>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</si>
  <si>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</si>
  <si>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</si>
  <si>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</si>
  <si>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</si>
  <si>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</si>
  <si>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</si>
  <si>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</si>
  <si>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</si>
  <si>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</si>
  <si>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</si>
  <si>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</si>
  <si>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</si>
  <si>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</si>
  <si>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</si>
  <si>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</si>
  <si>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</si>
  <si>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</si>
  <si>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</si>
  <si>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</si>
  <si>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</si>
  <si>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</si>
  <si>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</si>
  <si>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</si>
  <si>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</si>
  <si>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</si>
  <si>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</si>
  <si>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</si>
  <si>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</si>
  <si>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</si>
  <si>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</si>
  <si>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</si>
  <si>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</si>
  <si>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</si>
  <si>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</si>
  <si>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</si>
  <si>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</si>
  <si>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</si>
  <si>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</si>
  <si>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</si>
  <si>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</si>
  <si>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</si>
  <si>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</si>
  <si>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</si>
  <si>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</si>
  <si>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</si>
  <si>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</si>
  <si>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</si>
  <si>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</si>
  <si>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</si>
  <si>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</si>
  <si>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</si>
  <si>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</si>
  <si>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</si>
  <si>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</si>
  <si>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</si>
  <si>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</si>
  <si>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</si>
  <si>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</si>
  <si>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</si>
  <si>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</si>
  <si>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</si>
  <si>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</si>
  <si>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</si>
  <si>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</si>
  <si>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</si>
  <si>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</si>
  <si>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</si>
  <si>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</si>
  <si>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</si>
  <si>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</si>
  <si>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</si>
  <si>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</si>
  <si>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</si>
  <si>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</si>
  <si>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</si>
  <si>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</si>
  <si>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</si>
  <si>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</si>
  <si>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</si>
  <si>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</si>
  <si>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</si>
  <si>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</si>
  <si>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</si>
  <si>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</si>
  <si>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</si>
  <si>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</si>
  <si>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</si>
  <si>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</si>
  <si>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</si>
  <si>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</si>
  <si>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</si>
  <si>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</si>
  <si>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</si>
  <si>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</si>
  <si>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</si>
  <si>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</si>
  <si>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</si>
  <si>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</si>
  <si>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</si>
  <si>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</si>
  <si>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</si>
  <si>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</si>
  <si>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</si>
  <si>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</si>
  <si>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</si>
  <si>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</si>
  <si>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</si>
  <si>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</si>
  <si>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</si>
  <si>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</si>
  <si>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</si>
  <si>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</si>
  <si>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</si>
  <si>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</si>
  <si>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</si>
  <si>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</si>
  <si>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</si>
  <si>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</si>
  <si>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</si>
  <si>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</si>
  <si>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</si>
  <si>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</si>
  <si>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</si>
  <si>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</si>
  <si>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</si>
  <si>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</si>
  <si>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</si>
  <si>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</si>
  <si>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</si>
  <si>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</si>
  <si>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</si>
  <si>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</si>
  <si>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</si>
  <si>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</si>
  <si>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</si>
  <si>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</si>
  <si>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</si>
  <si>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</si>
  <si>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</si>
  <si>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</si>
  <si>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</si>
  <si>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</si>
  <si>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</si>
  <si>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</si>
  <si>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</si>
  <si>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</si>
  <si>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</si>
  <si>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</si>
  <si>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</si>
  <si>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</si>
  <si>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</si>
  <si>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</si>
  <si>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</si>
  <si>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</si>
  <si>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</si>
  <si>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</si>
  <si>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</si>
  <si>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</si>
  <si>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</si>
  <si>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</si>
  <si>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</si>
  <si>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</si>
  <si>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</si>
  <si>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</si>
  <si>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</si>
  <si>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</si>
  <si>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</si>
  <si>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</si>
  <si>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</si>
  <si>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</si>
  <si>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</si>
  <si>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</si>
  <si>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</si>
  <si>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</si>
  <si>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</si>
  <si>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</si>
  <si>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</si>
  <si>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</si>
  <si>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</si>
  <si>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</si>
  <si>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</si>
  <si>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</si>
  <si>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</si>
  <si>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</si>
  <si>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</si>
  <si>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</si>
  <si>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</si>
  <si>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</si>
  <si>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</si>
  <si>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</si>
  <si>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</si>
  <si>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</si>
  <si>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</si>
  <si>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</si>
  <si>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</si>
  <si>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</si>
  <si>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</si>
  <si>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</si>
  <si>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</si>
  <si>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</si>
  <si>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</si>
  <si>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</si>
  <si>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</si>
  <si>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</si>
  <si>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</si>
  <si>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</si>
  <si>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</si>
  <si>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</si>
  <si>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</si>
  <si>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</si>
  <si>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</si>
  <si>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</si>
  <si>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</si>
  <si>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</si>
  <si>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</si>
  <si>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</si>
  <si>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</si>
  <si>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</si>
  <si>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</si>
  <si>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</si>
  <si>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</si>
  <si>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</si>
  <si>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</si>
  <si>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</si>
  <si>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</si>
  <si>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</si>
  <si>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</si>
  <si>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</si>
  <si>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</si>
  <si>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</si>
  <si>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</si>
  <si>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</si>
  <si>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</si>
  <si>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</si>
  <si>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</si>
  <si>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</si>
  <si>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</si>
  <si>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</si>
  <si>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</si>
  <si>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</si>
  <si>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</si>
  <si>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</si>
  <si>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</si>
  <si>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</si>
  <si>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</si>
  <si>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</si>
  <si>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</si>
  <si>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</si>
  <si>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</si>
  <si>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</si>
  <si>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</si>
  <si>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</si>
  <si>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</si>
  <si>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</si>
  <si>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</si>
  <si>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</si>
  <si>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</si>
  <si>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</si>
  <si>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</si>
  <si>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</si>
  <si>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</si>
  <si>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</si>
  <si>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</si>
  <si>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</si>
  <si>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</si>
  <si>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</si>
  <si>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</si>
  <si>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</si>
  <si>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</si>
  <si>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</si>
  <si>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</si>
  <si>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</si>
  <si>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</si>
  <si>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</si>
  <si>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</si>
  <si>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</si>
  <si>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</si>
  <si>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</si>
  <si>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</si>
  <si>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</si>
  <si>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</si>
  <si>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</si>
  <si>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</si>
  <si>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</si>
  <si>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</si>
  <si>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</si>
  <si>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</si>
  <si>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</si>
  <si>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</si>
  <si>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</si>
  <si>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</si>
  <si>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</si>
  <si>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</si>
  <si>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</si>
  <si>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</si>
  <si>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</si>
  <si>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</si>
  <si>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</si>
  <si>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</si>
  <si>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</si>
  <si>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</si>
  <si>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</si>
  <si>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</si>
  <si>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</si>
  <si>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</si>
  <si>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</si>
  <si>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</si>
  <si>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</si>
  <si>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</si>
  <si>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</si>
  <si>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</si>
  <si>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</si>
  <si>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</si>
  <si>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</si>
  <si>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</si>
  <si>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</si>
  <si>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</si>
  <si>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</si>
  <si>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</si>
  <si>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</si>
  <si>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</si>
  <si>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</si>
  <si>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</si>
  <si>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</si>
  <si>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</si>
  <si>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</si>
  <si>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</si>
  <si>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</si>
  <si>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</si>
  <si>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</si>
  <si>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</si>
  <si>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</si>
  <si>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</si>
  <si>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</si>
  <si>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</si>
  <si>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</si>
  <si>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</si>
  <si>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</si>
  <si>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</si>
  <si>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</si>
  <si>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</si>
  <si>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</si>
  <si>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</si>
  <si>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</si>
  <si>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</si>
  <si>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</si>
  <si>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</si>
  <si>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</si>
  <si>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</si>
  <si>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</si>
  <si>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</si>
  <si>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</si>
  <si>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</si>
  <si>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</si>
  <si>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</si>
  <si>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</si>
  <si>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</si>
  <si>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</si>
  <si>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</si>
  <si>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</si>
  <si>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</si>
  <si>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</si>
  <si>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</si>
  <si>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</si>
  <si>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</si>
  <si>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</si>
  <si>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</si>
  <si>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</si>
  <si>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</si>
  <si>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</si>
  <si>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</si>
  <si>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</si>
  <si>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</si>
  <si>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</si>
  <si>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</si>
  <si>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</si>
  <si>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</si>
  <si>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</si>
  <si>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</si>
  <si>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</si>
  <si>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</si>
  <si>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</si>
  <si>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</si>
  <si>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</si>
  <si>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</si>
  <si>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</si>
  <si>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</si>
  <si>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</si>
  <si>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</si>
  <si>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</si>
  <si>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</si>
  <si>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</si>
  <si>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</si>
  <si>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</si>
  <si>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</si>
  <si>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</si>
  <si>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</si>
  <si>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</si>
  <si>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</si>
  <si>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</si>
  <si>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</si>
  <si>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</si>
  <si>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</si>
  <si>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</si>
  <si>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</si>
  <si>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</si>
  <si>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</si>
  <si>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</si>
  <si>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</si>
  <si>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</si>
  <si>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</si>
  <si>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</si>
  <si>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</si>
  <si>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</si>
  <si>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</si>
  <si>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</si>
  <si>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</si>
  <si>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</si>
  <si>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</si>
  <si>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</si>
  <si>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</si>
  <si>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</si>
  <si>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</si>
  <si>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</si>
  <si>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</si>
  <si>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</si>
  <si>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</si>
  <si>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</si>
  <si>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</si>
  <si>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</si>
  <si>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</si>
  <si>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</si>
  <si>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</si>
  <si>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</si>
  <si>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</si>
  <si>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</si>
  <si>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</si>
  <si>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</si>
  <si>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</si>
  <si>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</si>
  <si>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</si>
  <si>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</si>
  <si>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</si>
  <si>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</si>
  <si>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</si>
  <si>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</si>
  <si>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</si>
  <si>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</si>
  <si>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</si>
  <si>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</si>
  <si>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</si>
  <si>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</si>
  <si>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</si>
  <si>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</si>
  <si>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</si>
  <si>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</si>
  <si>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</si>
  <si>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</si>
  <si>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</si>
  <si>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</si>
  <si>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</si>
  <si>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</si>
  <si>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</si>
  <si>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</si>
  <si>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</si>
  <si>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</si>
  <si>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</si>
  <si>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</si>
  <si>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</si>
  <si>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</si>
  <si>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</si>
  <si>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</si>
  <si>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</si>
  <si>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</si>
  <si>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</si>
  <si>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</si>
  <si>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</si>
  <si>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</si>
  <si>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</si>
  <si>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</si>
  <si>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</si>
  <si>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</si>
  <si>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</si>
  <si>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</si>
  <si>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</si>
  <si>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</si>
  <si>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</si>
  <si>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</si>
  <si>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</si>
  <si>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</si>
  <si>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</si>
  <si>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</si>
  <si>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</si>
  <si>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</si>
  <si>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</si>
  <si>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</si>
  <si>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</si>
  <si>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</si>
  <si>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</si>
  <si>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</si>
  <si>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</si>
  <si>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</si>
  <si>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</si>
  <si>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</si>
  <si>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</si>
  <si>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</si>
  <si>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</si>
  <si>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</si>
  <si>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</si>
  <si>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</si>
  <si>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</si>
  <si>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</si>
  <si>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</si>
  <si>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</si>
  <si>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</si>
  <si>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</si>
  <si>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</si>
  <si>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</si>
  <si>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</si>
  <si>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</si>
  <si>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</si>
  <si>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</si>
  <si>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</si>
  <si>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</si>
  <si>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</si>
  <si>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</si>
  <si>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</si>
  <si>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</si>
  <si>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</si>
  <si>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</si>
  <si>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</si>
  <si>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</si>
  <si>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</si>
  <si>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</si>
  <si>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</si>
  <si>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</si>
  <si>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</si>
  <si>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</si>
  <si>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</si>
  <si>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</si>
  <si>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</si>
  <si>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</si>
  <si>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</si>
  <si>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</si>
  <si>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</si>
  <si>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</si>
  <si>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</si>
  <si>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</si>
  <si>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</si>
  <si>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</si>
  <si>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</si>
  <si>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</si>
  <si>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</si>
  <si>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</si>
  <si>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</si>
  <si>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</si>
  <si>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</si>
  <si>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</si>
  <si>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</si>
  <si>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</si>
  <si>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</si>
  <si>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</si>
  <si>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</si>
  <si>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</si>
  <si>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</si>
  <si>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</si>
  <si>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</si>
  <si>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</si>
  <si>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</si>
  <si>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</si>
  <si>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</si>
  <si>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</si>
  <si>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</si>
  <si>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</si>
  <si>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</si>
  <si>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</si>
  <si>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</si>
  <si>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</si>
  <si>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</si>
  <si>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</si>
  <si>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</si>
  <si>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</si>
  <si>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</si>
  <si>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</si>
  <si>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</si>
  <si>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</si>
  <si>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</si>
  <si>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</si>
  <si>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</si>
  <si>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</si>
  <si>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</si>
  <si>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</si>
  <si>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</si>
  <si>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</si>
  <si>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</si>
  <si>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</si>
  <si>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</si>
  <si>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</si>
  <si>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</si>
  <si>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</si>
  <si>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</si>
  <si>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</si>
  <si>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</si>
  <si>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</si>
  <si>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</si>
  <si>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</si>
  <si>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</si>
  <si>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</si>
  <si>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</si>
  <si>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</si>
  <si>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</si>
  <si>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</si>
  <si>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</si>
  <si>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</si>
  <si>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</si>
  <si>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</si>
  <si>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</si>
  <si>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</si>
  <si>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</si>
  <si>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</si>
  <si>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</si>
  <si>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</si>
  <si>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</si>
  <si>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</si>
  <si>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</si>
  <si>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</si>
  <si>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</si>
  <si>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</si>
  <si>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</si>
  <si>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</si>
  <si>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</si>
  <si>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</si>
  <si>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</si>
  <si>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</si>
  <si>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</si>
  <si>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</si>
  <si>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</si>
  <si>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</si>
  <si>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</si>
  <si>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</si>
  <si>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</si>
  <si>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</si>
  <si>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</si>
  <si>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</si>
  <si>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</si>
  <si>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</si>
  <si>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</si>
  <si>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</si>
  <si>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</si>
  <si>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</si>
  <si>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</si>
  <si>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</si>
  <si>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</si>
  <si>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</si>
  <si>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</si>
  <si>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</si>
  <si>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</si>
  <si>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</si>
  <si>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</si>
  <si>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</si>
  <si>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</si>
  <si>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</si>
  <si>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</si>
  <si>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</si>
  <si>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</si>
  <si>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</si>
  <si>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</si>
  <si>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</si>
  <si>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</si>
  <si>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</si>
  <si>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</si>
  <si>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</si>
  <si>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</si>
  <si>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</si>
  <si>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</si>
  <si>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</si>
  <si>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</si>
  <si>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</si>
  <si>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</si>
  <si>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</si>
  <si>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</si>
  <si>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</si>
  <si>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</si>
  <si>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</si>
  <si>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</si>
  <si>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</si>
  <si>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</si>
  <si>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</si>
  <si>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</si>
  <si>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</si>
  <si>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</si>
  <si>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</si>
  <si>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</si>
  <si>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</si>
  <si>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</si>
  <si>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</si>
  <si>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</si>
  <si>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</si>
  <si>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</si>
  <si>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</si>
  <si>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</si>
  <si>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</si>
  <si>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</si>
  <si>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</si>
  <si>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</si>
  <si>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</si>
  <si>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</si>
  <si>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</si>
  <si>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</si>
  <si>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</si>
  <si>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</si>
  <si>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</si>
  <si>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</si>
  <si>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</si>
  <si>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</si>
  <si>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</si>
  <si>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</si>
  <si>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</si>
  <si>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</si>
  <si>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</si>
  <si>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</si>
  <si>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</si>
  <si>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</si>
  <si>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</si>
  <si>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</si>
  <si>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</si>
  <si>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</si>
  <si>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</si>
  <si>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</si>
  <si>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</si>
  <si>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</si>
  <si>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</si>
  <si>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</si>
  <si>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</si>
  <si>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</si>
  <si>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</si>
  <si>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</si>
  <si>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</si>
  <si>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</si>
  <si>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</si>
  <si>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</si>
  <si>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</si>
  <si>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</si>
  <si>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</si>
  <si>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</si>
  <si>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</si>
  <si>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</si>
  <si>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</si>
  <si>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</si>
  <si>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</si>
  <si>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</si>
  <si>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</si>
  <si>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</si>
  <si>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</si>
  <si>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</si>
  <si>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</si>
  <si>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</si>
  <si>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</si>
  <si>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</si>
  <si>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</si>
  <si>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</si>
  <si>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</si>
  <si>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</si>
  <si>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</si>
  <si>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</si>
  <si>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</si>
  <si>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</si>
  <si>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</si>
  <si>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</si>
  <si>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</si>
  <si>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</si>
  <si>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</si>
  <si>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</si>
  <si>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</si>
  <si>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</si>
  <si>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</si>
  <si>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</si>
  <si>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</si>
  <si>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</si>
  <si>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</si>
  <si>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</si>
  <si>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</si>
  <si>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</si>
  <si>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</si>
  <si>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</si>
  <si>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</si>
  <si>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</si>
  <si>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</si>
  <si>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</si>
  <si>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</si>
  <si>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</si>
  <si>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</si>
  <si>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</si>
  <si>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</si>
  <si>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</si>
  <si>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</si>
  <si>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</si>
  <si>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</si>
  <si>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</si>
  <si>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</si>
  <si>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</si>
  <si>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</si>
  <si>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</si>
  <si>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</si>
  <si>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</si>
  <si>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</si>
  <si>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</si>
  <si>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</si>
  <si>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</si>
  <si>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</si>
  <si>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</si>
  <si>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</si>
  <si>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</si>
  <si>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</si>
  <si>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</si>
  <si>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</si>
  <si>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</si>
  <si>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</si>
  <si>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</si>
  <si>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</si>
  <si>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</si>
  <si>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</si>
  <si>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</si>
  <si>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</si>
  <si>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</si>
  <si>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</si>
  <si>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</si>
  <si>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</si>
  <si>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</si>
  <si>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</si>
  <si>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</si>
  <si>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</si>
  <si>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</si>
  <si>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</si>
  <si>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</si>
  <si>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</si>
  <si>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</si>
  <si>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</si>
  <si>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</si>
  <si>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</si>
  <si>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</si>
  <si>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</si>
  <si>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</si>
  <si>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</si>
  <si>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</si>
  <si>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</si>
  <si>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</si>
  <si>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</si>
  <si>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</si>
  <si>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</si>
  <si>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</si>
  <si>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</si>
  <si>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</si>
  <si>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</si>
  <si>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</si>
  <si>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</si>
  <si>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</si>
  <si>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</si>
  <si>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</si>
  <si>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</si>
  <si>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</si>
  <si>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</si>
  <si>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</si>
  <si>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</si>
  <si>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</si>
  <si>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</si>
  <si>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</si>
  <si>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</si>
  <si>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</si>
  <si>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</si>
  <si>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</si>
  <si>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</si>
  <si>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</si>
  <si>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</si>
  <si>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</si>
  <si>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</si>
  <si>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</si>
  <si>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</si>
  <si>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</si>
  <si>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</si>
  <si>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</si>
  <si>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</si>
  <si>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</si>
  <si>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</si>
  <si>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</si>
  <si>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</si>
  <si>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</si>
  <si>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</si>
  <si>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</si>
  <si>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</si>
  <si>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</si>
  <si>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</si>
  <si>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</si>
  <si>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</si>
  <si>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</si>
  <si>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</si>
  <si>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</si>
  <si>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</si>
  <si>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</si>
  <si>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</si>
  <si>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</si>
  <si>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</si>
  <si>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</si>
  <si>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</si>
  <si>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</si>
  <si>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</si>
  <si>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</si>
  <si>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</si>
  <si>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</si>
  <si>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</si>
  <si>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</si>
  <si>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</si>
  <si>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</si>
  <si>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</si>
  <si>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</si>
  <si>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</si>
  <si>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</si>
  <si>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</si>
  <si>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</si>
  <si>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</si>
  <si>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</si>
  <si>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</si>
  <si>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</si>
  <si>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</si>
  <si>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</si>
  <si>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</si>
  <si>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</si>
  <si>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</si>
  <si>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</si>
  <si>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</si>
  <si>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</si>
  <si>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</si>
  <si>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</si>
  <si>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</si>
  <si>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</si>
  <si>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</si>
  <si>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</si>
  <si>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</si>
  <si>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</si>
  <si>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</si>
  <si>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</si>
  <si>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</si>
  <si>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</si>
  <si>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</si>
  <si>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</si>
  <si>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</si>
  <si>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</si>
  <si>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</si>
  <si>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</si>
  <si>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</si>
  <si>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</si>
  <si>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</si>
  <si>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</si>
  <si>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</si>
  <si>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</si>
  <si>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</si>
  <si>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</si>
  <si>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</si>
  <si>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</si>
  <si>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</si>
  <si>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</si>
  <si>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</si>
  <si>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</si>
  <si>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</si>
  <si>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</si>
  <si>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</si>
  <si>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</si>
  <si>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</si>
  <si>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</si>
  <si>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</si>
  <si>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</si>
  <si>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</si>
  <si>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</si>
  <si>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</si>
  <si>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</si>
  <si>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</si>
  <si>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</si>
  <si>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</si>
  <si>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</si>
  <si>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</si>
  <si>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</si>
  <si>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</si>
  <si>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</si>
  <si>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</si>
  <si>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</si>
  <si>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</si>
  <si>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</si>
  <si>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</si>
  <si>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</si>
  <si>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</si>
  <si>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</si>
  <si>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</si>
  <si>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</si>
  <si>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</si>
  <si>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</si>
  <si>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</si>
  <si>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</si>
  <si>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</si>
  <si>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</si>
  <si>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</si>
  <si>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</si>
  <si>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</si>
  <si>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</si>
  <si>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</si>
  <si>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</si>
  <si>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</si>
  <si>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</si>
  <si>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</si>
  <si>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</si>
  <si>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</si>
  <si>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</si>
  <si>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</si>
  <si>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</si>
  <si>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</si>
  <si>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</si>
  <si>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</si>
  <si>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</si>
  <si>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</si>
  <si>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</si>
  <si>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</si>
  <si>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</si>
  <si>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</si>
  <si>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</si>
  <si>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</si>
  <si>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</si>
  <si>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</si>
  <si>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</si>
  <si>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</si>
  <si>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</si>
  <si>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</si>
  <si>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</si>
  <si>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</si>
  <si>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</si>
  <si>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</si>
  <si>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</si>
  <si>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</si>
  <si>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</si>
  <si>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</si>
  <si>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</si>
  <si>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</si>
  <si>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</si>
  <si>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</si>
  <si>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</si>
  <si>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</si>
  <si>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</si>
  <si>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</si>
  <si>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</si>
  <si>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</si>
  <si>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</si>
  <si>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</si>
  <si>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</si>
  <si>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</si>
  <si>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</si>
  <si>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</si>
  <si>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</si>
  <si>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</si>
  <si>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</si>
  <si>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</si>
  <si>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</si>
  <si>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</si>
  <si>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</si>
  <si>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</si>
  <si>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</si>
  <si>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</si>
  <si>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</si>
  <si>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</si>
  <si>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</si>
  <si>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</si>
  <si>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</si>
  <si>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</si>
  <si>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</si>
  <si>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</si>
  <si>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</si>
  <si>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</si>
  <si>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</si>
  <si>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</si>
  <si>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</si>
  <si>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</si>
  <si>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</si>
  <si>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</si>
  <si>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</si>
  <si>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</si>
  <si>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</si>
  <si>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</si>
  <si>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</si>
  <si>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</si>
  <si>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</si>
  <si>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</si>
  <si>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</si>
  <si>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</si>
  <si>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</si>
  <si>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</si>
  <si>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</si>
  <si>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</si>
  <si>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</si>
  <si>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</si>
  <si>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</si>
  <si>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</si>
  <si>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</si>
  <si>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</si>
  <si>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</si>
  <si>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</si>
  <si>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</si>
  <si>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</si>
  <si>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</si>
  <si>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</si>
  <si>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</si>
  <si>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</si>
  <si>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</si>
  <si>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</si>
  <si>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</si>
  <si>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</si>
  <si>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</si>
  <si>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</si>
  <si>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</si>
  <si>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</si>
  <si>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</si>
  <si>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</si>
  <si>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</si>
  <si>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</si>
  <si>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</si>
  <si>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</si>
  <si>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</si>
  <si>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</si>
  <si>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</si>
  <si>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</si>
  <si>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</si>
  <si>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</si>
  <si>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</si>
  <si>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</si>
  <si>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</si>
  <si>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</si>
  <si>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</si>
  <si>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</si>
  <si>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</si>
  <si>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</si>
  <si>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</si>
  <si>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</si>
  <si>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</si>
  <si>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</si>
  <si>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</si>
  <si>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</si>
  <si>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</si>
  <si>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</si>
  <si>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</si>
  <si>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</si>
  <si>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</si>
  <si>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</si>
  <si>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</si>
  <si>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</si>
  <si>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</si>
  <si>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</si>
  <si>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</si>
  <si>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</si>
  <si>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</si>
  <si>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</si>
  <si>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</si>
  <si>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</si>
  <si>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</si>
  <si>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</si>
  <si>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</si>
  <si>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</si>
  <si>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</si>
  <si>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</si>
  <si>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</si>
  <si>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</si>
  <si>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</si>
  <si>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</si>
  <si>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</si>
  <si>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</si>
  <si>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</si>
  <si>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</si>
  <si>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</si>
  <si>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</si>
  <si>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</si>
  <si>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</si>
  <si>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</si>
  <si>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</si>
  <si>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</si>
  <si>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</si>
  <si>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</si>
  <si>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</si>
  <si>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</si>
  <si>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</si>
  <si>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</si>
  <si>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</si>
  <si>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</si>
  <si>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</si>
  <si>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</si>
  <si>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</si>
  <si>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</si>
  <si>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</si>
  <si>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</si>
  <si>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</si>
  <si>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</si>
  <si>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</si>
  <si>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</si>
  <si>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</si>
  <si>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</si>
  <si>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</si>
  <si>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</si>
  <si>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</si>
  <si>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</si>
  <si>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</si>
  <si>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</si>
  <si>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</si>
  <si>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</si>
  <si>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</si>
  <si>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</si>
  <si>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</si>
  <si>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</si>
  <si>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</si>
  <si>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</si>
  <si>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</si>
  <si>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</si>
  <si>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</si>
  <si>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</si>
  <si>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</si>
  <si>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</si>
  <si>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</si>
  <si>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</si>
  <si>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</si>
  <si>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</si>
  <si>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</si>
  <si>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</si>
  <si>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</si>
  <si>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</si>
  <si>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</si>
  <si>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</si>
  <si>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</si>
  <si>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</si>
  <si>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</si>
  <si>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</si>
  <si>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</si>
  <si>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</si>
  <si>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</si>
  <si>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</si>
  <si>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</si>
  <si>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</si>
  <si>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</si>
  <si>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</si>
  <si>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</si>
  <si>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</si>
  <si>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</si>
  <si>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</si>
  <si>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</si>
  <si>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</si>
  <si>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</si>
  <si>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</si>
  <si>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</si>
  <si>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</si>
  <si>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</si>
  <si>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</si>
  <si>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</si>
  <si>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</si>
  <si>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</si>
  <si>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</si>
  <si>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</si>
  <si>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</si>
  <si>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</si>
  <si>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</si>
  <si>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</si>
  <si>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</si>
  <si>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</si>
  <si>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</si>
  <si>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</si>
  <si>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</si>
  <si>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</si>
  <si>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</si>
  <si>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</si>
  <si>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</si>
  <si>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</si>
  <si>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</si>
  <si>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</si>
  <si>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</si>
  <si>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</si>
  <si>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</si>
  <si>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</si>
  <si>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</si>
  <si>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</si>
  <si>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</si>
  <si>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</si>
  <si>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</si>
  <si>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</si>
  <si>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</si>
  <si>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</si>
  <si>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</si>
  <si>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</si>
  <si>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</si>
  <si>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</si>
  <si>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</si>
  <si>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</si>
  <si>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</si>
  <si>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</si>
  <si>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</si>
  <si>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</si>
  <si>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</si>
  <si>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</si>
  <si>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</si>
  <si>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</si>
  <si>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</si>
  <si>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</si>
  <si>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</si>
  <si>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</si>
  <si>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</si>
  <si>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</si>
  <si>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</si>
  <si>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</si>
  <si>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</si>
  <si>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</si>
  <si>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</si>
  <si>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</si>
  <si>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</si>
  <si>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</si>
  <si>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</si>
  <si>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</si>
  <si>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</si>
  <si>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</si>
  <si>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</si>
  <si>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</si>
  <si>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</si>
  <si>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</si>
  <si>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</si>
  <si>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</si>
  <si>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</si>
  <si>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</si>
  <si>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</si>
  <si>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</si>
  <si>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</si>
  <si>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</si>
  <si>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</si>
  <si>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</si>
  <si>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</si>
  <si>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</si>
  <si>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</si>
  <si>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</si>
  <si>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</si>
  <si>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</si>
  <si>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</si>
  <si>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</si>
  <si>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</si>
  <si>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</si>
  <si>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</si>
  <si>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</si>
  <si>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</si>
  <si>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</si>
  <si>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</si>
  <si>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</si>
  <si>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</si>
  <si>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</si>
  <si>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</si>
  <si>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</si>
  <si>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</si>
  <si>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</si>
  <si>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</si>
  <si>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</si>
  <si>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</si>
  <si>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</si>
  <si>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</si>
  <si>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</si>
  <si>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</si>
  <si>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</si>
  <si>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</si>
  <si>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</si>
  <si>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</si>
  <si>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</si>
  <si>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</si>
  <si>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</si>
  <si>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</si>
  <si>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</si>
  <si>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</si>
  <si>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</si>
  <si>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</si>
  <si>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</si>
  <si>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</si>
  <si>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</si>
  <si>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</si>
  <si>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</si>
  <si>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</si>
  <si>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</si>
  <si>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</si>
  <si>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</si>
  <si>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</si>
  <si>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</si>
  <si>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</si>
  <si>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</si>
  <si>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</si>
  <si>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</si>
  <si>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</si>
  <si>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</si>
  <si>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</si>
  <si>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</si>
  <si>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</si>
  <si>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</si>
  <si>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</si>
  <si>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</si>
  <si>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</si>
  <si>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</si>
  <si>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</si>
  <si>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</si>
  <si>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</si>
  <si>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</si>
  <si>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</si>
  <si>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</si>
  <si>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</si>
  <si>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</si>
  <si>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</si>
  <si>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</si>
  <si>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</si>
  <si>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</si>
  <si>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</si>
  <si>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</si>
  <si>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</si>
  <si>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</si>
  <si>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</si>
  <si>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</si>
  <si>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</si>
  <si>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</si>
  <si>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</si>
  <si>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</si>
  <si>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</si>
  <si>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</si>
  <si>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</si>
  <si>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</si>
  <si>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</si>
  <si>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</si>
  <si>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</si>
  <si>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</si>
  <si>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</si>
  <si>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</si>
  <si>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</si>
  <si>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</si>
  <si>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</si>
  <si>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</si>
  <si>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</si>
  <si>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</si>
  <si>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</si>
  <si>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</si>
  <si>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</si>
  <si>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</si>
  <si>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</si>
  <si>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</si>
  <si>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</si>
  <si>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</si>
  <si>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</si>
  <si>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</si>
  <si>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</si>
  <si>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</si>
  <si>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</si>
  <si>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</si>
  <si>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</si>
  <si>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</si>
  <si>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</si>
  <si>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</si>
  <si>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</si>
  <si>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</si>
  <si>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</si>
  <si>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</si>
  <si>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</si>
  <si>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</si>
  <si>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</si>
  <si>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</si>
  <si>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</si>
  <si>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</si>
  <si>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</si>
  <si>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</si>
  <si>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</si>
  <si>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</si>
  <si>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</si>
  <si>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</si>
  <si>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</si>
  <si>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</si>
  <si>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</si>
  <si>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</si>
  <si>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</si>
  <si>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</si>
  <si>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</si>
  <si>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</si>
  <si>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</si>
  <si>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</si>
  <si>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</si>
  <si>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</si>
  <si>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</si>
  <si>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</si>
  <si>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</si>
  <si>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</si>
  <si>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</si>
  <si>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</si>
  <si>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</si>
  <si>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</si>
  <si>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</si>
  <si>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</si>
  <si>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</si>
  <si>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</si>
  <si>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</si>
  <si>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</si>
  <si>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</si>
  <si>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</si>
  <si>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</si>
  <si>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</si>
  <si>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</si>
  <si>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</si>
  <si>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</si>
  <si>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</si>
  <si>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</si>
  <si>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</si>
  <si>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</si>
  <si>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</si>
  <si>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</si>
  <si>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</si>
  <si>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</si>
  <si>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</si>
  <si>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</si>
  <si>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</si>
  <si>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</si>
  <si>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</si>
  <si>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</si>
  <si>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</si>
  <si>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</si>
  <si>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</si>
  <si>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</si>
  <si>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</si>
  <si>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</si>
  <si>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</si>
  <si>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</si>
  <si>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</si>
  <si>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</si>
  <si>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</si>
  <si>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</si>
  <si>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</si>
  <si>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</si>
  <si>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</si>
  <si>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</si>
  <si>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</si>
  <si>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</si>
  <si>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</si>
  <si>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</si>
  <si>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</si>
  <si>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</si>
  <si>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</si>
  <si>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</si>
  <si>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</si>
  <si>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</si>
  <si>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</si>
  <si>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</si>
  <si>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</si>
  <si>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</si>
  <si>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</si>
  <si>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</si>
  <si>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</si>
  <si>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</si>
  <si>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</si>
  <si>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</si>
  <si>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</si>
  <si>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</si>
  <si>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</si>
  <si>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</si>
  <si>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</si>
  <si>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</si>
  <si>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</si>
  <si>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</si>
  <si>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</si>
  <si>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</si>
  <si>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</si>
  <si>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</si>
  <si>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</si>
  <si>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</si>
  <si>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</si>
  <si>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</si>
  <si>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</si>
  <si>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</si>
  <si>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</si>
  <si>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</si>
  <si>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</si>
  <si>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</si>
  <si>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</si>
  <si>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</si>
  <si>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</si>
  <si>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</si>
  <si>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</si>
  <si>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</si>
  <si>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</si>
  <si>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</si>
  <si>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</si>
  <si>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</si>
  <si>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</si>
  <si>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</si>
  <si>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</si>
  <si>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</si>
  <si>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</si>
  <si>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</si>
  <si>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</si>
  <si>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</si>
  <si>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</si>
  <si>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</si>
  <si>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</si>
  <si>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</si>
  <si>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</si>
  <si>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</si>
  <si>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</si>
  <si>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</si>
  <si>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</si>
  <si>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</si>
  <si>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</si>
  <si>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</si>
  <si>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</si>
  <si>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</si>
  <si>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</si>
  <si>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</si>
  <si>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</si>
  <si>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</si>
  <si>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</si>
  <si>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</si>
  <si>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</si>
  <si>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</si>
  <si>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</si>
  <si>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</si>
  <si>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</si>
  <si>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</si>
  <si>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</si>
  <si>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</si>
  <si>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</si>
  <si>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</si>
  <si>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</si>
  <si>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</si>
  <si>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</si>
  <si>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</si>
  <si>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</si>
  <si>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</si>
  <si>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</si>
  <si>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</si>
  <si>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</si>
  <si>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</si>
  <si>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</si>
  <si>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</si>
  <si>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</si>
  <si>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</si>
  <si>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</si>
  <si>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</si>
  <si>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</si>
  <si>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</si>
  <si>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</si>
  <si>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</si>
  <si>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</si>
  <si>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</si>
  <si>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</si>
  <si>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</si>
  <si>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</si>
  <si>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</si>
  <si>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</si>
  <si>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</si>
  <si>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</si>
  <si>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</si>
  <si>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</si>
  <si>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</si>
  <si>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</si>
  <si>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</si>
  <si>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</si>
  <si>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</si>
  <si>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</si>
  <si>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</si>
  <si>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</si>
  <si>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</si>
  <si>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</si>
  <si>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</si>
  <si>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</si>
  <si>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</si>
  <si>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</si>
  <si>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</si>
  <si>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</si>
  <si>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</si>
  <si>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</si>
  <si>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</si>
  <si>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</si>
  <si>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</si>
  <si>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</si>
  <si>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</si>
  <si>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</si>
  <si>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</si>
  <si>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</si>
  <si>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</si>
  <si>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</si>
  <si>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</si>
  <si>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</si>
  <si>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</si>
  <si>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</si>
  <si>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</si>
  <si>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</si>
  <si>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</si>
  <si>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</si>
  <si>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</si>
  <si>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</si>
  <si>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</si>
  <si>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</si>
  <si>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</si>
  <si>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</si>
  <si>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</si>
  <si>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</si>
  <si>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</si>
  <si>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</si>
  <si>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</si>
  <si>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</si>
  <si>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</si>
  <si>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</si>
  <si>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</si>
  <si>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</si>
  <si>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</si>
  <si>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</si>
  <si>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</si>
  <si>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</si>
  <si>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</si>
  <si>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</si>
  <si>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</si>
  <si>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</si>
  <si>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</si>
  <si>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</si>
  <si>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</si>
  <si>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</si>
  <si>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</si>
  <si>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</si>
  <si>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</si>
  <si>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</si>
  <si>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</si>
  <si>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</si>
  <si>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</si>
  <si>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</si>
  <si>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</si>
  <si>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</si>
  <si>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</si>
  <si>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</si>
  <si>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</si>
  <si>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</si>
  <si>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</si>
  <si>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</si>
  <si>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</si>
  <si>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</si>
  <si>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</si>
  <si>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</si>
  <si>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</si>
  <si>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</si>
  <si>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</si>
  <si>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</si>
  <si>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</si>
  <si>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</si>
  <si>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</si>
  <si>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</si>
  <si>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</si>
  <si>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</si>
  <si>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</si>
  <si>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</si>
  <si>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</si>
  <si>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</si>
  <si>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</si>
  <si>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</si>
  <si>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</si>
  <si>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</si>
  <si>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</si>
  <si>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</si>
  <si>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</si>
  <si>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</si>
  <si>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</si>
  <si>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</si>
  <si>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</si>
  <si>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</si>
  <si>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</si>
  <si>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</si>
  <si>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</si>
  <si>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</si>
  <si>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</si>
  <si>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</si>
  <si>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</si>
  <si>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</si>
  <si>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</si>
  <si>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</si>
  <si>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</si>
  <si>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</si>
  <si>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</si>
  <si>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</si>
  <si>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</si>
  <si>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</si>
  <si>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</si>
  <si>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</si>
  <si>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</si>
  <si>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</si>
  <si>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</si>
  <si>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</si>
  <si>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</si>
  <si>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</si>
  <si>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</si>
  <si>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</si>
  <si>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</si>
  <si>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</si>
  <si>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</si>
  <si>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</si>
  <si>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</si>
  <si>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</si>
  <si>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</si>
  <si>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</si>
  <si>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</si>
  <si>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</si>
  <si>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</si>
  <si>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</si>
  <si>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</si>
  <si>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</si>
  <si>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</si>
  <si>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</si>
  <si>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</si>
  <si>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</si>
  <si>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</si>
  <si>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</si>
  <si>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</si>
  <si>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</si>
  <si>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</si>
  <si>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</si>
  <si>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</si>
  <si>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</si>
  <si>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</si>
  <si>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</si>
  <si>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</si>
  <si>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</si>
  <si>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</si>
  <si>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</si>
  <si>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</si>
  <si>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</si>
  <si>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</si>
  <si>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</si>
  <si>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</si>
  <si>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</si>
  <si>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</si>
  <si>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</si>
  <si>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</si>
  <si>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</si>
  <si>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</si>
  <si>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</si>
  <si>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</si>
  <si>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</si>
  <si>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</si>
  <si>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</si>
  <si>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</si>
  <si>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</si>
  <si>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</si>
  <si>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</si>
  <si>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</si>
  <si>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</si>
  <si>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</si>
  <si>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</si>
  <si>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</si>
  <si>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</si>
  <si>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</si>
  <si>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</si>
  <si>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</si>
  <si>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</si>
  <si>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</si>
  <si>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</si>
  <si>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</si>
  <si>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</si>
  <si>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</si>
  <si>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</si>
  <si>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</si>
  <si>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</si>
  <si>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</si>
  <si>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</si>
  <si>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</si>
  <si>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</si>
  <si>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</si>
  <si>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</si>
  <si>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</si>
  <si>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</si>
  <si>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</si>
  <si>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</si>
  <si>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</si>
  <si>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</si>
  <si>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</si>
  <si>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</si>
  <si>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</si>
  <si>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</si>
  <si>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</si>
  <si>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</si>
  <si>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</si>
  <si>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</si>
  <si>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</si>
  <si>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</si>
  <si>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</si>
  <si>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</si>
  <si>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</si>
  <si>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</si>
  <si>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</si>
  <si>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</si>
  <si>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</si>
  <si>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</si>
  <si>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</si>
  <si>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</si>
  <si>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</si>
  <si>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</si>
  <si>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</si>
  <si>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</si>
  <si>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</si>
  <si>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</si>
  <si>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</si>
  <si>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</si>
  <si>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</si>
  <si>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</si>
  <si>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</si>
  <si>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</si>
  <si>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</si>
  <si>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</si>
  <si>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</si>
  <si>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</si>
  <si>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</si>
  <si>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</si>
  <si>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</si>
  <si>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</si>
  <si>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</si>
  <si>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</si>
  <si>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</si>
  <si>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</si>
  <si>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</si>
  <si>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</si>
  <si>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</si>
  <si>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</si>
  <si>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</si>
  <si>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</si>
  <si>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</si>
  <si>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</si>
  <si>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</si>
  <si>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</si>
  <si>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</si>
  <si>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</si>
  <si>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</si>
  <si>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</si>
  <si>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</si>
  <si>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</si>
  <si>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</si>
  <si>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</si>
  <si>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</si>
  <si>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</si>
  <si>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</si>
  <si>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</si>
  <si>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</si>
  <si>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</si>
  <si>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</si>
  <si>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</si>
  <si>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</si>
  <si>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</si>
  <si>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</si>
  <si>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</si>
  <si>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</si>
  <si>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</si>
  <si>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</si>
  <si>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</si>
  <si>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</si>
  <si>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</si>
  <si>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</si>
  <si>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</si>
  <si>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</si>
  <si>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</si>
  <si>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</si>
  <si>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</si>
  <si>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</si>
  <si>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</si>
  <si>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</si>
  <si>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</si>
  <si>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</si>
  <si>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</si>
  <si>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</si>
  <si>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</si>
  <si>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</si>
  <si>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</si>
  <si>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</si>
  <si>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</si>
  <si>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</si>
  <si>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</si>
  <si>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</si>
  <si>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</si>
  <si>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</si>
  <si>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</si>
  <si>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</si>
  <si>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</si>
  <si>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</si>
  <si>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</si>
  <si>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</si>
  <si>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</si>
  <si>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</si>
  <si>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</si>
  <si>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</si>
  <si>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</si>
  <si>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</si>
  <si>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</si>
  <si>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</si>
  <si>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</si>
  <si>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</si>
  <si>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</si>
  <si>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</si>
  <si>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</si>
  <si>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</si>
  <si>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</si>
  <si>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</si>
  <si>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</si>
  <si>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</si>
  <si>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</si>
  <si>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</si>
  <si>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</si>
  <si>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</si>
  <si>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</si>
  <si>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</si>
  <si>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</si>
  <si>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</si>
  <si>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</si>
  <si>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</si>
  <si>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</si>
  <si>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</si>
  <si>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</si>
  <si>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</si>
  <si>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</si>
  <si>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</si>
  <si>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</si>
  <si>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</si>
  <si>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</si>
  <si>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</si>
  <si>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</si>
  <si>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</si>
  <si>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</si>
  <si>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</si>
  <si>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</si>
  <si>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</si>
  <si>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</si>
  <si>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</si>
  <si>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</si>
  <si>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</si>
  <si>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</si>
  <si>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</si>
  <si>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</si>
  <si>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</si>
  <si>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</si>
  <si>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</si>
  <si>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</si>
  <si>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</si>
  <si>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</si>
  <si>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</si>
  <si>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</si>
  <si>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</si>
  <si>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</si>
  <si>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</si>
  <si>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</si>
  <si>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</si>
  <si>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</si>
  <si>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</si>
  <si>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</si>
  <si>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</si>
  <si>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</si>
  <si>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</si>
  <si>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</si>
  <si>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</si>
  <si>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</si>
  <si>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</si>
  <si>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</si>
  <si>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</si>
  <si>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</si>
  <si>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</si>
  <si>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</si>
  <si>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</si>
  <si>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</si>
  <si>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</si>
  <si>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</si>
  <si>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</si>
  <si>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</si>
  <si>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</si>
  <si>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</si>
  <si>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</si>
  <si>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</si>
  <si>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</si>
  <si>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</si>
  <si>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</si>
  <si>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</si>
  <si>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</si>
  <si>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</si>
  <si>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</si>
  <si>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</si>
  <si>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</si>
  <si>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</si>
  <si>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</si>
  <si>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</si>
  <si>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</si>
  <si>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</si>
  <si>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</si>
  <si>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</si>
  <si>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</si>
  <si>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</si>
  <si>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</si>
  <si>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</si>
  <si>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</si>
  <si>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</si>
  <si>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</si>
  <si>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</si>
  <si>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</si>
  <si>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</si>
  <si>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</si>
  <si>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</si>
  <si>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</si>
  <si>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</si>
  <si>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</si>
  <si>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</si>
  <si>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</si>
  <si>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</si>
  <si>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</si>
  <si>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</si>
  <si>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</si>
  <si>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</si>
  <si>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</si>
  <si>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</si>
  <si>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</si>
  <si>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</si>
  <si>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</si>
  <si>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</si>
  <si>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</si>
  <si>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</si>
  <si>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</si>
  <si>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</si>
  <si>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</si>
  <si>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</si>
  <si>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</si>
  <si>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</si>
  <si>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</si>
  <si>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</si>
  <si>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</si>
  <si>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</si>
  <si>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</si>
  <si>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</si>
  <si>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</si>
  <si>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</si>
  <si>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</si>
  <si>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</si>
  <si>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</si>
  <si>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</si>
  <si>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</si>
  <si>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</si>
  <si>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</si>
  <si>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</si>
  <si>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</si>
  <si>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</si>
  <si>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</si>
  <si>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</si>
  <si>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</si>
  <si>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</si>
  <si>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</si>
  <si>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</si>
  <si>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</si>
  <si>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</si>
  <si>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</si>
  <si>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</si>
  <si>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</si>
  <si>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</si>
  <si>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</si>
  <si>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</si>
  <si>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</si>
  <si>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</si>
  <si>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</si>
  <si>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</si>
  <si>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</si>
  <si>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</si>
  <si>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</si>
  <si>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</si>
  <si>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</si>
  <si>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</si>
  <si>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</si>
  <si>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</si>
  <si>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</si>
  <si>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</si>
  <si>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</si>
  <si>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</si>
  <si>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</si>
  <si>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</si>
  <si>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</si>
  <si>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</si>
  <si>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</si>
  <si>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</si>
  <si>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</si>
  <si>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</si>
  <si>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</si>
  <si>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</si>
  <si>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</si>
  <si>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</si>
  <si>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</si>
  <si>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</si>
  <si>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</si>
  <si>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</si>
  <si>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</si>
  <si>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</si>
  <si>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</si>
  <si>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</si>
  <si>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</si>
  <si>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</si>
  <si>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</si>
  <si>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</si>
  <si>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</si>
  <si>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</si>
  <si>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</si>
  <si>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</si>
  <si>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</si>
  <si>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</si>
  <si>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</si>
  <si>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</si>
  <si>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</si>
  <si>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</si>
  <si>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</si>
  <si>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</si>
  <si>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</si>
  <si>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</si>
  <si>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</si>
  <si>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</si>
  <si>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</si>
  <si>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</si>
  <si>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</si>
  <si>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</si>
  <si>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</si>
  <si>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</si>
  <si>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</si>
  <si>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</si>
  <si>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</si>
  <si>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</si>
  <si>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</si>
  <si>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</si>
  <si>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</si>
  <si>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</si>
  <si>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</si>
  <si>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</si>
  <si>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</si>
  <si>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</si>
  <si>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</si>
  <si>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</si>
  <si>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</si>
  <si>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</si>
  <si>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</si>
  <si>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</si>
  <si>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</si>
  <si>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</si>
  <si>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</si>
  <si>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</si>
  <si>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</si>
  <si>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</si>
  <si>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</si>
  <si>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</si>
  <si>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</si>
  <si>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</si>
  <si>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</si>
  <si>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</si>
  <si>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</si>
  <si>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</si>
  <si>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</si>
  <si>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</si>
  <si>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</si>
  <si>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</si>
  <si>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</si>
  <si>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</si>
  <si>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</si>
  <si>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</si>
  <si>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</si>
  <si>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</si>
  <si>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</si>
  <si>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</si>
  <si>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</si>
  <si>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</si>
  <si>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</si>
  <si>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</si>
  <si>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</si>
  <si>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</si>
  <si>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</si>
  <si>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</si>
  <si>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</si>
  <si>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</si>
  <si>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</si>
  <si>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</si>
  <si>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</si>
  <si>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</si>
  <si>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</si>
  <si>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</si>
  <si>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</si>
  <si>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</si>
  <si>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</si>
  <si>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</si>
  <si>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</si>
  <si>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</si>
  <si>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</si>
  <si>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</si>
  <si>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</si>
  <si>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</si>
  <si>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</si>
  <si>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</si>
  <si>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</si>
  <si>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</si>
  <si>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</si>
  <si>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</si>
  <si>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</si>
  <si>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</si>
  <si>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</si>
  <si>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</si>
  <si>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</si>
  <si>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</si>
  <si>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</si>
  <si>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</si>
  <si>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</si>
  <si>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</si>
  <si>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</si>
  <si>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</si>
  <si>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</si>
  <si>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</si>
  <si>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</si>
  <si>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</si>
  <si>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</si>
  <si>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</si>
  <si>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</si>
  <si>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</si>
  <si>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</si>
  <si>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</si>
  <si>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</si>
  <si>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</si>
  <si>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</si>
  <si>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</si>
  <si>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</si>
  <si>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</si>
  <si>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</si>
  <si>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</si>
  <si>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</si>
  <si>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</si>
  <si>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</si>
  <si>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</si>
  <si>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</si>
  <si>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</si>
  <si>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</si>
  <si>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</si>
  <si>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</si>
  <si>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</si>
  <si>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</si>
  <si>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</si>
  <si>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</si>
  <si>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</si>
  <si>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</si>
  <si>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</si>
  <si>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</si>
  <si>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</si>
  <si>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</si>
  <si>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</si>
  <si>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</si>
  <si>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</si>
  <si>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</si>
  <si>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</si>
  <si>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</si>
  <si>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</si>
  <si>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</si>
  <si>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</si>
  <si>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</si>
  <si>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</si>
  <si>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</si>
  <si>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</si>
  <si>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</si>
  <si>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</si>
  <si>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</si>
  <si>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</si>
  <si>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</si>
  <si>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</si>
  <si>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</si>
  <si>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</si>
  <si>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</si>
  <si>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</si>
  <si>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</si>
  <si>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</si>
  <si>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</si>
  <si>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</si>
  <si>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</si>
  <si>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</si>
  <si>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</si>
  <si>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</si>
  <si>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</si>
  <si>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</si>
  <si>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</si>
  <si>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</si>
  <si>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</si>
  <si>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</si>
  <si>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</si>
  <si>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</si>
  <si>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</si>
  <si>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</si>
  <si>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</si>
  <si>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</si>
  <si>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</si>
  <si>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</si>
  <si>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</si>
  <si>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</si>
  <si>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</si>
  <si>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</si>
  <si>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</si>
  <si>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</si>
  <si>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</si>
  <si>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</si>
  <si>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</si>
  <si>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</si>
  <si>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</si>
  <si>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</si>
  <si>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</si>
  <si>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</si>
  <si>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</si>
  <si>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</si>
  <si>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</si>
  <si>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</si>
  <si>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</si>
  <si>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</si>
  <si>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</si>
  <si>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</si>
  <si>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</si>
  <si>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</si>
  <si>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</si>
  <si>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</si>
  <si>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</si>
  <si>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</si>
  <si>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</si>
  <si>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</si>
  <si>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</si>
  <si>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</si>
  <si>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</si>
  <si>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</si>
  <si>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</si>
  <si>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</si>
  <si>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</si>
  <si>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</si>
  <si>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</si>
  <si>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</si>
  <si>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</si>
  <si>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</si>
  <si>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</si>
  <si>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</si>
  <si>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</si>
  <si>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</si>
  <si>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</si>
  <si>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</si>
  <si>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</si>
  <si>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</si>
  <si>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</si>
  <si>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</si>
  <si>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</si>
  <si>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</si>
  <si>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</si>
  <si>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</si>
  <si>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</si>
  <si>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</si>
  <si>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</si>
  <si>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</si>
  <si>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</si>
  <si>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</si>
  <si>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</si>
  <si>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</si>
  <si>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</si>
  <si>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</si>
  <si>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</si>
  <si>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</si>
  <si>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</si>
  <si>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</si>
  <si>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</si>
  <si>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</si>
  <si>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</si>
  <si>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</si>
  <si>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</si>
  <si>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</si>
  <si>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</si>
  <si>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</si>
  <si>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</si>
  <si>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</si>
  <si>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</si>
  <si>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</si>
  <si>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</si>
  <si>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</si>
  <si>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</si>
  <si>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</si>
  <si>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</si>
  <si>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</si>
  <si>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</si>
  <si>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</si>
  <si>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</si>
  <si>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</si>
  <si>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</si>
  <si>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</si>
  <si>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</si>
  <si>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</si>
  <si>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</si>
  <si>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</si>
  <si>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</si>
  <si>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</si>
  <si>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</si>
  <si>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</si>
  <si>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</si>
  <si>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</si>
  <si>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</si>
  <si>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</si>
  <si>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</si>
  <si>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</si>
  <si>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</si>
  <si>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</si>
  <si>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</si>
  <si>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</si>
  <si>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</si>
  <si>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</si>
  <si>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</si>
  <si>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</si>
  <si>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</si>
  <si>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</si>
  <si>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</si>
  <si>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</si>
  <si>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</si>
  <si>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</si>
  <si>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</si>
  <si>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</si>
  <si>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</si>
  <si>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</si>
  <si>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</si>
  <si>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</si>
  <si>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</si>
  <si>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</si>
  <si>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</si>
  <si>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</si>
  <si>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</si>
  <si>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</si>
  <si>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</si>
  <si>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</si>
  <si>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</si>
  <si>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</si>
  <si>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</si>
  <si>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</si>
  <si>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</si>
  <si>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</si>
  <si>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</si>
  <si>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</si>
  <si>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</si>
  <si>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</si>
  <si>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</si>
  <si>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</si>
  <si>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</si>
  <si>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</si>
  <si>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</si>
  <si>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</si>
  <si>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</si>
  <si>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</si>
  <si>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</si>
  <si>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</si>
  <si>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</si>
  <si>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</si>
  <si>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</si>
  <si>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</si>
  <si>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</si>
  <si>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</si>
  <si>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</si>
  <si>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</si>
  <si>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</si>
  <si>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</si>
  <si>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</si>
  <si>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</si>
  <si>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</si>
  <si>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</si>
  <si>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</si>
  <si>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</si>
  <si>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</si>
  <si>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</si>
  <si>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</si>
  <si>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</si>
  <si>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</si>
  <si>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</si>
  <si>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</si>
  <si>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</si>
  <si>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</si>
  <si>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</si>
  <si>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</si>
  <si>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</si>
  <si>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</si>
  <si>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</si>
  <si>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</si>
  <si>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</si>
  <si>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</si>
  <si>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</si>
  <si>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</si>
  <si>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</si>
  <si>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</si>
  <si>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</si>
  <si>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</si>
  <si>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</si>
  <si>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</si>
  <si>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</si>
  <si>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</si>
  <si>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</si>
  <si>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</si>
  <si>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</si>
  <si>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</si>
  <si>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</si>
  <si>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</si>
  <si>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</si>
  <si>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</si>
  <si>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</si>
  <si>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</si>
  <si>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</si>
  <si>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</si>
  <si>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</si>
  <si>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</si>
  <si>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</si>
  <si>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</si>
  <si>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</si>
  <si>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</si>
  <si>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</si>
  <si>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</si>
  <si>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</si>
  <si>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</si>
  <si>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</si>
  <si>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</si>
  <si>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</si>
  <si>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</si>
  <si>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</si>
  <si>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</si>
  <si>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</si>
  <si>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</si>
  <si>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</si>
  <si>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</si>
  <si>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</si>
  <si>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</si>
  <si>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</si>
  <si>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</si>
  <si>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</si>
  <si>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</si>
  <si>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</si>
  <si>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</si>
  <si>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</si>
  <si>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</si>
  <si>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</si>
  <si>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</si>
  <si>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</si>
  <si>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</si>
  <si>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</si>
  <si>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</si>
  <si>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</si>
  <si>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</si>
  <si>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</si>
  <si>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</si>
  <si>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</si>
  <si>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</si>
  <si>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</si>
  <si>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</si>
  <si>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</si>
  <si>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</si>
  <si>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</si>
  <si>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</si>
  <si>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</si>
  <si>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</si>
  <si>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</si>
  <si>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</si>
  <si>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</si>
  <si>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</si>
  <si>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</si>
  <si>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</si>
  <si>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</si>
  <si>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</si>
  <si>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</si>
  <si>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</si>
  <si>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</si>
  <si>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</si>
  <si>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</si>
  <si>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</si>
  <si>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</si>
  <si>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</si>
  <si>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</si>
  <si>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</si>
  <si>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</si>
  <si>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</si>
  <si>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</si>
  <si>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</si>
  <si>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</si>
  <si>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</si>
  <si>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</si>
  <si>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</si>
  <si>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</si>
  <si>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</si>
  <si>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</si>
  <si>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</si>
  <si>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</si>
  <si>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</si>
  <si>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</si>
  <si>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</si>
  <si>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</si>
  <si>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</si>
  <si>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</si>
  <si>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</si>
  <si>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</si>
  <si>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</si>
  <si>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</si>
  <si>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</si>
  <si>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</si>
  <si>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</si>
  <si>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</si>
  <si>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</si>
  <si>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</si>
  <si>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</si>
  <si>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</si>
  <si>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</si>
  <si>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</si>
  <si>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</si>
  <si>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</si>
  <si>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</si>
  <si>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</si>
  <si>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</si>
  <si>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</si>
  <si>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</si>
  <si>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</si>
  <si>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</si>
  <si>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</si>
  <si>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</si>
  <si>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</si>
  <si>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</si>
  <si>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</si>
  <si>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</si>
  <si>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</si>
  <si>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</si>
  <si>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</si>
  <si>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</si>
  <si>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</si>
  <si>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</si>
  <si>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</si>
  <si>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</si>
  <si>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</si>
  <si>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</si>
  <si>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</si>
  <si>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</si>
  <si>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</si>
  <si>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</si>
  <si>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</si>
  <si>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</si>
  <si>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</si>
  <si>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</si>
  <si>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</si>
  <si>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</si>
  <si>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</si>
  <si>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</si>
  <si>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</si>
  <si>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</si>
  <si>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</si>
  <si>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</si>
  <si>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</si>
  <si>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</si>
  <si>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</si>
  <si>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</si>
  <si>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</si>
  <si>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</si>
  <si>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</si>
  <si>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</si>
  <si>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</si>
  <si>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</si>
  <si>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</si>
  <si>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</si>
  <si>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</si>
  <si>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</si>
  <si>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</si>
  <si>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</si>
  <si>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</si>
  <si>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</si>
  <si>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</si>
  <si>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</si>
  <si>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</si>
  <si>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</si>
  <si>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</si>
  <si>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</si>
  <si>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</si>
  <si>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</si>
  <si>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</si>
  <si>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</si>
  <si>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</si>
  <si>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</si>
  <si>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</si>
  <si>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</si>
  <si>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</si>
  <si>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</si>
  <si>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</si>
  <si>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</si>
  <si>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</si>
  <si>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</si>
  <si>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</si>
  <si>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</si>
  <si>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</si>
  <si>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</si>
  <si>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</si>
  <si>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</si>
  <si>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</si>
  <si>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</si>
  <si>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</si>
  <si>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</si>
  <si>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</si>
  <si>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</si>
  <si>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</si>
  <si>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</si>
  <si>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</si>
  <si>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</si>
  <si>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</si>
  <si>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</si>
  <si>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</si>
  <si>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</si>
  <si>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</si>
  <si>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</si>
  <si>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</si>
  <si>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</si>
  <si>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</si>
  <si>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</si>
  <si>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</si>
  <si>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</si>
  <si>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</si>
  <si>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</si>
  <si>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</si>
  <si>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</si>
  <si>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</si>
  <si>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</si>
  <si>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</si>
  <si>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</si>
  <si>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</si>
  <si>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</si>
  <si>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</si>
  <si>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</si>
  <si>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</si>
  <si>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</si>
  <si>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</si>
  <si>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</si>
  <si>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</si>
  <si>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</si>
  <si>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</si>
  <si>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</si>
  <si>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</si>
  <si>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</si>
  <si>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</si>
  <si>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</si>
  <si>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</si>
  <si>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</si>
  <si>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</si>
  <si>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</si>
  <si>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</si>
  <si>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</si>
  <si>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</si>
  <si>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</si>
  <si>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</si>
  <si>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</si>
  <si>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</si>
  <si>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</si>
  <si>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</si>
  <si>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</si>
  <si>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</si>
  <si>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</si>
  <si>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</si>
  <si>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</si>
  <si>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</si>
  <si>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</si>
  <si>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</si>
  <si>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</si>
  <si>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</si>
  <si>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</si>
  <si>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</si>
  <si>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</si>
  <si>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</si>
  <si>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</si>
  <si>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</si>
  <si>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</si>
  <si>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</si>
  <si>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</si>
  <si>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</si>
  <si>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</si>
  <si>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</si>
  <si>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</si>
  <si>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</si>
  <si>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</si>
  <si>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</si>
  <si>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</si>
  <si>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</si>
  <si>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</si>
  <si>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</si>
  <si>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</si>
  <si>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</si>
  <si>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</si>
  <si>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</si>
  <si>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</si>
  <si>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</si>
  <si>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</si>
  <si>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</si>
  <si>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</si>
  <si>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</si>
  <si>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</si>
  <si>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</si>
  <si>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</si>
  <si>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</si>
  <si>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</si>
  <si>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</si>
  <si>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</si>
  <si>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</si>
  <si>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</si>
  <si>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</si>
  <si>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</si>
  <si>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</si>
  <si>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</si>
  <si>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</si>
  <si>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</si>
  <si>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</si>
  <si>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</si>
  <si>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</si>
  <si>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</si>
  <si>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</si>
  <si>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</si>
  <si>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</si>
  <si>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</si>
  <si>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</si>
  <si>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</si>
  <si>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</si>
  <si>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</si>
  <si>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</si>
  <si>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</si>
  <si>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</si>
  <si>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</si>
  <si>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</si>
  <si>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</si>
  <si>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</si>
  <si>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</si>
  <si>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</si>
  <si>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</si>
  <si>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</si>
  <si>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</si>
  <si>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</si>
  <si>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</si>
  <si>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</si>
  <si>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</si>
  <si>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</si>
  <si>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</si>
  <si>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</si>
  <si>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</si>
  <si>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</si>
  <si>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</si>
  <si>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</si>
  <si>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</si>
  <si>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</si>
  <si>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</si>
  <si>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</si>
  <si>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</si>
  <si>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</si>
  <si>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</si>
  <si>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</si>
  <si>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</si>
  <si>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</si>
  <si>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</si>
  <si>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</si>
  <si>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</si>
  <si>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</si>
  <si>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</si>
  <si>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</si>
  <si>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</si>
  <si>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</si>
  <si>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</si>
  <si>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</si>
  <si>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</si>
  <si>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</si>
  <si>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</si>
  <si>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</si>
  <si>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</si>
  <si>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</si>
  <si>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</si>
  <si>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</si>
  <si>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</si>
  <si>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</si>
  <si>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</si>
  <si>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</si>
  <si>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</si>
  <si>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</si>
  <si>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</si>
  <si>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</si>
  <si>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</si>
  <si>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</si>
  <si>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</si>
  <si>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</si>
  <si>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</si>
  <si>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</si>
  <si>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</si>
  <si>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</si>
  <si>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</si>
  <si>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</si>
  <si>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</si>
  <si>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</si>
  <si>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</si>
  <si>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</si>
  <si>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</si>
  <si>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</si>
  <si>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</si>
  <si>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</si>
  <si>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</si>
  <si>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</si>
  <si>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</si>
  <si>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</si>
  <si>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</si>
  <si>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</si>
  <si>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</si>
  <si>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</si>
  <si>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</si>
  <si>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</si>
  <si>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</si>
  <si>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</si>
  <si>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</si>
  <si>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</si>
  <si>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</si>
  <si>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</si>
  <si>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</si>
  <si>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</si>
  <si>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</si>
  <si>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</si>
  <si>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</si>
  <si>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</si>
  <si>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</si>
  <si>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</si>
  <si>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</si>
  <si>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</si>
  <si>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</si>
  <si>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</si>
  <si>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</si>
  <si>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</si>
  <si>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</si>
  <si>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</si>
  <si>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</si>
  <si>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</si>
  <si>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</si>
  <si>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</si>
  <si>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</si>
  <si>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</si>
  <si>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</si>
  <si>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</si>
  <si>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</si>
  <si>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</si>
  <si>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</si>
  <si>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</si>
  <si>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</si>
  <si>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</si>
  <si>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</si>
  <si>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</si>
  <si>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</si>
  <si>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</si>
  <si>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</si>
  <si>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</si>
  <si>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</si>
  <si>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</si>
  <si>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</si>
  <si>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</si>
  <si>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</si>
  <si>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</si>
  <si>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</si>
  <si>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</si>
  <si>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</si>
  <si>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</si>
  <si>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</si>
  <si>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</si>
  <si>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</si>
  <si>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</si>
  <si>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</si>
  <si>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</si>
  <si>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</si>
  <si>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</si>
  <si>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</si>
  <si>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</si>
  <si>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</si>
  <si>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</si>
  <si>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</si>
  <si>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</si>
  <si>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</si>
  <si>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</si>
  <si>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</si>
  <si>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</si>
  <si>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</si>
  <si>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</si>
  <si>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</si>
  <si>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</si>
  <si>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</si>
  <si>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</si>
  <si>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</si>
  <si>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</si>
  <si>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</si>
  <si>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</si>
  <si>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</si>
  <si>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</si>
  <si>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</si>
  <si>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</si>
  <si>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</si>
  <si>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</si>
  <si>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</si>
  <si>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</si>
  <si>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</si>
  <si>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</si>
  <si>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</si>
  <si>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</si>
  <si>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</si>
  <si>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</si>
  <si>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</si>
  <si>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</si>
  <si>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</si>
  <si>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</si>
  <si>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</si>
  <si>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</si>
  <si>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</si>
  <si>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</si>
  <si>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</si>
  <si>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</si>
  <si>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</si>
  <si>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</si>
  <si>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</si>
  <si>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</si>
  <si>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</si>
  <si>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</si>
  <si>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</si>
  <si>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</si>
  <si>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</si>
  <si>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</si>
  <si>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</si>
  <si>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</si>
  <si>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</si>
  <si>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</si>
  <si>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</si>
  <si>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</si>
  <si>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</si>
  <si>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</si>
  <si>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</si>
  <si>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</si>
  <si>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</si>
  <si>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</si>
  <si>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</si>
  <si>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</si>
  <si>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</si>
  <si>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</si>
  <si>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</si>
  <si>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</si>
  <si>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</si>
  <si>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</si>
  <si>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</si>
  <si>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</si>
  <si>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</si>
  <si>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</si>
  <si>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</si>
  <si>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</si>
  <si>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</si>
  <si>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</si>
  <si>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</si>
  <si>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</si>
  <si>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</si>
  <si>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</si>
  <si>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</si>
  <si>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</si>
  <si>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</si>
  <si>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</si>
  <si>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</si>
  <si>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</si>
  <si>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</si>
  <si>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</si>
  <si>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</si>
  <si>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</si>
  <si>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</si>
  <si>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</si>
  <si>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</si>
  <si>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</si>
  <si>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</si>
  <si>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</si>
  <si>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</si>
  <si>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</si>
  <si>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</si>
  <si>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</si>
  <si>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</si>
  <si>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</si>
  <si>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</si>
  <si>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</si>
  <si>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</si>
  <si>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</si>
  <si>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</si>
  <si>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</si>
  <si>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</si>
  <si>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</si>
  <si>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</si>
  <si>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</si>
  <si>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</si>
  <si>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</si>
  <si>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</si>
  <si>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</si>
  <si>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</si>
  <si>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</si>
  <si>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</si>
  <si>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</si>
  <si>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</si>
  <si>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</si>
  <si>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</si>
  <si>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</si>
  <si>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</si>
  <si>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</si>
  <si>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</si>
  <si>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</si>
  <si>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</si>
  <si>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</si>
  <si>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</si>
  <si>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</si>
  <si>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</si>
  <si>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</si>
  <si>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</si>
  <si>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</si>
  <si>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</si>
  <si>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</si>
  <si>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</si>
  <si>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</si>
  <si>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</si>
  <si>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</si>
  <si>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</si>
  <si>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</si>
  <si>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</si>
  <si>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</si>
  <si>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</si>
  <si>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</si>
  <si>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</si>
  <si>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</si>
  <si>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</si>
  <si>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</si>
  <si>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</si>
  <si>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</si>
  <si>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</si>
  <si>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</si>
  <si>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</si>
  <si>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</si>
  <si>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</si>
  <si>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</si>
  <si>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</si>
  <si>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</si>
  <si>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</si>
  <si>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</si>
  <si>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</si>
  <si>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</si>
  <si>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</si>
  <si>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</si>
  <si>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</si>
  <si>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</si>
  <si>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</si>
  <si>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</si>
  <si>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</si>
  <si>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</si>
  <si>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</si>
  <si>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</si>
  <si>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</si>
  <si>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</si>
  <si>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</si>
  <si>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</si>
  <si>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</si>
  <si>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</si>
  <si>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</si>
  <si>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</si>
  <si>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</si>
  <si>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</si>
  <si>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</si>
  <si>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</si>
  <si>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</si>
  <si>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</si>
  <si>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</si>
  <si>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</si>
  <si>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</si>
  <si>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</si>
  <si>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</si>
  <si>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</si>
  <si>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</si>
  <si>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</si>
  <si>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</si>
  <si>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</si>
  <si>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</si>
  <si>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</si>
  <si>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</si>
  <si>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</si>
  <si>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</si>
  <si>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</si>
  <si>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</si>
  <si>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</si>
  <si>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</si>
  <si>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</si>
  <si>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</si>
  <si>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</si>
  <si>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</si>
  <si>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</si>
  <si>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</si>
  <si>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</si>
  <si>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</si>
  <si>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</si>
  <si>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</si>
  <si>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</si>
  <si>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</si>
  <si>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</si>
  <si>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</si>
  <si>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</si>
  <si>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</si>
  <si>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</si>
  <si>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</si>
  <si>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</si>
  <si>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</si>
  <si>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</si>
  <si>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</si>
  <si>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</si>
  <si>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</si>
  <si>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</si>
  <si>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</si>
  <si>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</si>
  <si>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</si>
  <si>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</si>
  <si>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</si>
  <si>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</si>
  <si>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</si>
  <si>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</si>
  <si>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</si>
  <si>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</si>
  <si>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</si>
  <si>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</si>
  <si>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</si>
  <si>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</si>
  <si>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</si>
  <si>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</si>
  <si>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</si>
  <si>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</si>
  <si>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</si>
  <si>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</si>
  <si>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</si>
  <si>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</si>
  <si>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</si>
  <si>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</si>
  <si>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</si>
  <si>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</si>
  <si>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</si>
  <si>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</si>
  <si>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</si>
  <si>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</si>
  <si>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</si>
  <si>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</si>
  <si>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</si>
  <si>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</si>
  <si>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</si>
  <si>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</si>
  <si>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</si>
  <si>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</si>
  <si>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</si>
  <si>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</si>
  <si>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</si>
  <si>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</si>
  <si>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</si>
  <si>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</si>
  <si>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</si>
  <si>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</si>
  <si>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</si>
  <si>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</si>
  <si>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</si>
  <si>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</si>
  <si>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</si>
  <si>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</si>
  <si>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</si>
  <si>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</si>
  <si>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</si>
  <si>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</si>
  <si>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</si>
  <si>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</si>
  <si>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</si>
  <si>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</si>
  <si>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</si>
  <si>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</si>
  <si>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</si>
  <si>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</si>
  <si>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</si>
  <si>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</si>
  <si>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</si>
  <si>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</si>
  <si>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</si>
  <si>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</si>
  <si>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</si>
  <si>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</si>
  <si>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</si>
  <si>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</si>
  <si>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</si>
  <si>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</si>
  <si>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</si>
  <si>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</si>
  <si>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</si>
  <si>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</si>
  <si>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</si>
  <si>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</si>
  <si>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</si>
  <si>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</si>
  <si>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</si>
  <si>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</si>
  <si>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</si>
  <si>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</si>
  <si>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</si>
  <si>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</si>
  <si>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</si>
  <si>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</si>
  <si>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</si>
  <si>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</si>
  <si>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</si>
  <si>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</si>
  <si>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</si>
  <si>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</si>
  <si>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</si>
  <si>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</si>
  <si>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</si>
  <si>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</si>
  <si>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</si>
  <si>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</si>
  <si>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</si>
  <si>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</si>
  <si>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</si>
  <si>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</si>
  <si>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</si>
  <si>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</si>
  <si>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</si>
  <si>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</si>
  <si>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</si>
  <si>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</si>
  <si>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</si>
  <si>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</si>
  <si>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</si>
  <si>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</si>
  <si>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</si>
  <si>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</si>
  <si>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</si>
  <si>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</si>
  <si>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</si>
  <si>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</si>
  <si>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</si>
  <si>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</si>
  <si>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</si>
  <si>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</si>
  <si>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</si>
  <si>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</si>
  <si>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</si>
  <si>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</si>
  <si>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</si>
  <si>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</si>
  <si>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</si>
  <si>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</si>
  <si>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</si>
  <si>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</si>
  <si>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</si>
  <si>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</si>
  <si>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</si>
  <si>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</si>
  <si>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</si>
  <si>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</si>
  <si>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</si>
  <si>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</si>
  <si>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</si>
  <si>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</si>
  <si>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</si>
  <si>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</si>
  <si>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</si>
  <si>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</si>
  <si>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</si>
  <si>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</si>
  <si>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</si>
  <si>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</si>
  <si>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</si>
  <si>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</si>
  <si>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</si>
  <si>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</si>
  <si>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</si>
  <si>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</si>
  <si>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</si>
  <si>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</si>
  <si>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</si>
  <si>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</si>
  <si>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</si>
  <si>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</si>
  <si>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</si>
  <si>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</si>
  <si>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</si>
  <si>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</si>
  <si>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</si>
  <si>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</si>
  <si>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</si>
  <si>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</si>
  <si>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</si>
  <si>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</si>
  <si>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</si>
  <si>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</si>
  <si>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</si>
  <si>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</si>
  <si>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</si>
  <si>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</si>
  <si>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</si>
  <si>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</si>
  <si>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</si>
  <si>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</si>
  <si>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</si>
  <si>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</si>
  <si>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</si>
  <si>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</si>
  <si>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</si>
  <si>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</si>
  <si>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</si>
  <si>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</si>
  <si>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</si>
  <si>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</si>
  <si>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</si>
  <si>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</si>
  <si>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</si>
  <si>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</si>
  <si>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</si>
  <si>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</si>
  <si>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</si>
  <si>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</si>
  <si>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</si>
  <si>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</si>
  <si>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</si>
  <si>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</si>
  <si>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</si>
  <si>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</si>
  <si>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</si>
  <si>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</si>
  <si>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</si>
  <si>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</si>
  <si>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</si>
  <si>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</si>
  <si>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</si>
  <si>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</si>
  <si>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</si>
  <si>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</si>
  <si>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</si>
  <si>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</si>
  <si>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</si>
  <si>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</si>
  <si>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</si>
  <si>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</si>
  <si>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</si>
  <si>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</si>
  <si>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</si>
  <si>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</si>
  <si>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</si>
  <si>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</si>
  <si>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</si>
  <si>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</si>
  <si>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</si>
  <si>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</si>
  <si>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</si>
  <si>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</si>
  <si>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</si>
  <si>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</si>
  <si>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</si>
  <si>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</si>
  <si>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</si>
  <si>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</si>
  <si>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</si>
  <si>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</si>
  <si>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</si>
  <si>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</si>
  <si>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</si>
  <si>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</si>
  <si>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</si>
  <si>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</si>
  <si>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</si>
  <si>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</si>
  <si>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</si>
  <si>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</si>
  <si>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</si>
  <si>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</si>
  <si>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</si>
  <si>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</si>
  <si>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</si>
  <si>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</si>
  <si>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</si>
  <si>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</si>
  <si>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</si>
  <si>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</si>
  <si>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</si>
  <si>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</si>
  <si>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</si>
  <si>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</si>
  <si>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</si>
  <si>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</si>
  <si>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</si>
  <si>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</si>
  <si>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</si>
  <si>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</si>
  <si>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</si>
  <si>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</si>
  <si>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</si>
  <si>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</si>
  <si>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</si>
  <si>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</si>
  <si>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</si>
  <si>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</si>
  <si>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</si>
  <si>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</si>
  <si>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</si>
  <si>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</si>
  <si>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</si>
  <si>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</si>
  <si>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</si>
  <si>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</si>
  <si>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</si>
  <si>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</si>
  <si>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</si>
  <si>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</si>
  <si>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</si>
  <si>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</si>
  <si>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</si>
  <si>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</si>
  <si>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</si>
  <si>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</si>
  <si>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</si>
  <si>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</si>
  <si>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</si>
  <si>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</si>
  <si>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</si>
  <si>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</si>
  <si>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</si>
  <si>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</si>
  <si>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</si>
  <si>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</si>
  <si>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</si>
  <si>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</si>
  <si>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</si>
  <si>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</si>
  <si>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</si>
  <si>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</si>
  <si>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</si>
  <si>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</si>
  <si>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</si>
  <si>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</si>
  <si>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</si>
  <si>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</si>
  <si>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</si>
  <si>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</si>
  <si>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</si>
  <si>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</si>
  <si>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</si>
  <si>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</si>
  <si>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</si>
  <si>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</si>
  <si>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</si>
  <si>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</si>
  <si>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</si>
  <si>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</si>
  <si>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</si>
  <si>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</si>
  <si>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</si>
  <si>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</si>
  <si>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</si>
  <si>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</si>
  <si>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</si>
  <si>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</si>
  <si>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</si>
  <si>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</si>
  <si>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</si>
  <si>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</si>
  <si>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</si>
  <si>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</si>
  <si>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</si>
  <si>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</si>
  <si>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</si>
  <si>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</si>
  <si>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</si>
  <si>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</si>
  <si>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</si>
  <si>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</si>
  <si>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</si>
  <si>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</si>
  <si>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</si>
  <si>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</si>
  <si>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</si>
  <si>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</si>
  <si>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</si>
  <si>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</si>
  <si>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</si>
  <si>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</si>
  <si>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</si>
  <si>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</si>
  <si>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</si>
  <si>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</si>
  <si>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</si>
  <si>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</si>
  <si>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</si>
  <si>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</si>
  <si>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</si>
  <si>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</si>
  <si>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</si>
  <si>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</si>
  <si>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</si>
  <si>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</si>
  <si>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</si>
  <si>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</si>
  <si>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</si>
  <si>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</si>
  <si>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</si>
  <si>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</si>
  <si>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</si>
  <si>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</si>
  <si>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</si>
  <si>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</si>
  <si>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</si>
  <si>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</si>
  <si>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</si>
  <si>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</si>
  <si>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</si>
  <si>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</si>
  <si>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</si>
  <si>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</si>
  <si>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</si>
  <si>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</si>
  <si>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</si>
  <si>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</si>
  <si>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</si>
  <si>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</si>
  <si>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</si>
  <si>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</si>
  <si>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</si>
  <si>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</si>
  <si>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</si>
  <si>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</si>
  <si>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</si>
  <si>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</si>
  <si>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</si>
  <si>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</si>
  <si>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</si>
  <si>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</si>
  <si>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</si>
  <si>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</si>
  <si>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</si>
  <si>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</si>
  <si>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</si>
  <si>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</si>
  <si>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</si>
  <si>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</si>
  <si>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</si>
  <si>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</si>
  <si>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</si>
  <si>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</si>
  <si>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</si>
  <si>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</si>
  <si>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</si>
  <si>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</si>
  <si>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</si>
  <si>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</si>
  <si>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</si>
  <si>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</si>
  <si>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</si>
  <si>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</si>
  <si>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</si>
  <si>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</si>
  <si>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</si>
  <si>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</si>
  <si>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</si>
  <si>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</si>
  <si>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</si>
  <si>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</si>
  <si>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</si>
  <si>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</si>
  <si>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</si>
  <si>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</si>
  <si>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</si>
  <si>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</si>
  <si>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</si>
  <si>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</si>
  <si>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</si>
  <si>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</si>
  <si>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</si>
  <si>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</si>
  <si>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</si>
  <si>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</si>
  <si>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</si>
  <si>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</si>
  <si>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</si>
  <si>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</si>
  <si>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</si>
  <si>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</si>
  <si>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</si>
  <si>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</si>
  <si>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</si>
  <si>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</si>
  <si>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</si>
  <si>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</si>
  <si>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</si>
  <si>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</si>
  <si>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</si>
  <si>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</si>
  <si>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</si>
  <si>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</si>
  <si>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</si>
  <si>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</si>
  <si>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</si>
  <si>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</si>
  <si>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</si>
  <si>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</si>
  <si>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</si>
  <si>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</si>
  <si>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</si>
  <si>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</si>
  <si>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</si>
  <si>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</si>
  <si>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</si>
  <si>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</si>
  <si>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</si>
  <si>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</si>
  <si>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</si>
  <si>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</si>
  <si>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</si>
  <si>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</si>
  <si>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</si>
  <si>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</si>
  <si>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</si>
  <si>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</si>
  <si>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</si>
  <si>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</si>
  <si>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</si>
  <si>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</si>
  <si>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</si>
  <si>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</si>
  <si>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</si>
  <si>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</si>
  <si>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</si>
  <si>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</si>
  <si>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</si>
  <si>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</si>
  <si>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</si>
  <si>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</si>
  <si>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</si>
  <si>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</si>
  <si>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</si>
  <si>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</si>
  <si>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</si>
  <si>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</si>
  <si>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</si>
  <si>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</si>
  <si>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</si>
  <si>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</si>
  <si>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</si>
  <si>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</si>
  <si>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</si>
  <si>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</si>
  <si>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</si>
  <si>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</si>
  <si>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</si>
  <si>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</si>
  <si>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</si>
  <si>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</si>
  <si>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</si>
  <si>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</si>
  <si>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</si>
  <si>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</si>
  <si>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</si>
  <si>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</si>
  <si>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</si>
  <si>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</si>
  <si>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</si>
  <si>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</si>
  <si>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</si>
  <si>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</si>
  <si>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</si>
  <si>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</si>
  <si>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</si>
  <si>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</si>
  <si>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</si>
  <si>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</si>
  <si>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</si>
  <si>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</si>
  <si>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</si>
  <si>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</si>
  <si>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</si>
  <si>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</si>
  <si>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</si>
  <si>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</si>
  <si>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</si>
  <si>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</si>
  <si>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</si>
  <si>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</si>
  <si>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</si>
  <si>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</si>
  <si>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</si>
  <si>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</si>
  <si>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</si>
  <si>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</si>
  <si>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</si>
  <si>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</si>
  <si>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</si>
  <si>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</si>
  <si>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</si>
  <si>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</si>
  <si>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</si>
  <si>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</si>
  <si>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</si>
  <si>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</si>
  <si>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</si>
  <si>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</si>
  <si>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</si>
  <si>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</si>
  <si>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</si>
  <si>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</si>
  <si>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</si>
  <si>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</si>
  <si>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</si>
  <si>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</si>
  <si>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</si>
  <si>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</si>
  <si>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</si>
  <si>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</si>
  <si>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</si>
  <si>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</si>
  <si>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</si>
  <si>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</si>
  <si>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</si>
  <si>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</si>
  <si>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</si>
  <si>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</si>
  <si>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</si>
  <si>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</si>
  <si>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</si>
  <si>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</si>
  <si>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</si>
  <si>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</si>
  <si>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</si>
  <si>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</si>
  <si>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</si>
  <si>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</si>
  <si>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</si>
  <si>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</si>
  <si>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</si>
  <si>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</si>
  <si>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</si>
  <si>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</si>
  <si>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</si>
  <si>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</si>
  <si>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</si>
  <si>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</si>
  <si>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</si>
  <si>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</si>
  <si>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</si>
  <si>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</si>
  <si>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</si>
  <si>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</si>
  <si>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</si>
  <si>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</si>
  <si>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</si>
  <si>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</si>
  <si>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</si>
  <si>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</si>
  <si>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</si>
  <si>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</si>
  <si>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</si>
  <si>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</si>
  <si>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</si>
  <si>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</si>
  <si>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</si>
  <si>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</si>
  <si>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</si>
  <si>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</si>
  <si>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</si>
  <si>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</si>
  <si>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</si>
  <si>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</si>
  <si>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</si>
  <si>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</si>
  <si>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</si>
  <si>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</si>
  <si>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</si>
  <si>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</si>
  <si>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</si>
  <si>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</si>
  <si>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</si>
  <si>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</si>
  <si>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</si>
  <si>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</si>
  <si>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</si>
  <si>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</si>
  <si>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</si>
  <si>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</si>
  <si>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</si>
  <si>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</si>
  <si>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</si>
  <si>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</si>
  <si>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</si>
  <si>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</si>
  <si>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</si>
  <si>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</si>
  <si>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</si>
  <si>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</si>
  <si>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</si>
  <si>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</si>
  <si>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</si>
  <si>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</si>
  <si>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</si>
  <si>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</si>
  <si>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</si>
  <si>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</si>
  <si>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</si>
  <si>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</si>
  <si>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</si>
  <si>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</si>
  <si>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</si>
  <si>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</si>
  <si>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</si>
  <si>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</si>
  <si>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</si>
  <si>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</si>
  <si>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</si>
  <si>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</si>
  <si>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</si>
  <si>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</si>
  <si>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</si>
  <si>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</si>
  <si>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</si>
  <si>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</si>
  <si>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</si>
  <si>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</si>
  <si>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</si>
  <si>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</si>
  <si>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</si>
  <si>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</si>
  <si>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</si>
  <si>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</si>
  <si>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</si>
  <si>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</si>
  <si>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</si>
  <si>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</si>
  <si>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</si>
  <si>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</si>
  <si>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</si>
  <si>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</si>
  <si>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</si>
  <si>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</si>
  <si>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</si>
  <si>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</si>
  <si>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</si>
  <si>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</si>
  <si>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</si>
  <si>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</si>
  <si>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</si>
  <si>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</si>
  <si>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</si>
  <si>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</si>
  <si>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</si>
  <si>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</si>
  <si>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</si>
  <si>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</si>
  <si>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</si>
  <si>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</si>
  <si>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</si>
  <si>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</si>
  <si>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</si>
  <si>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</si>
  <si>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</si>
  <si>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</si>
  <si>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</si>
  <si>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</si>
  <si>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</si>
  <si>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</si>
  <si>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</si>
  <si>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</si>
  <si>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</si>
  <si>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</si>
  <si>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</si>
  <si>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</si>
  <si>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</si>
  <si>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</si>
  <si>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</si>
  <si>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</si>
  <si>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</si>
  <si>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</si>
  <si>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</si>
  <si>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</si>
  <si>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</si>
  <si>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</si>
  <si>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</si>
  <si>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</si>
  <si>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</si>
  <si>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</si>
  <si>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</si>
  <si>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</si>
  <si>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</si>
  <si>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</si>
  <si>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</si>
  <si>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</si>
  <si>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</si>
  <si>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</si>
  <si>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</si>
  <si>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</si>
  <si>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</si>
  <si>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</si>
  <si>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</si>
  <si>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</si>
  <si>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</si>
  <si>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</si>
  <si>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</si>
  <si>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</si>
  <si>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</si>
  <si>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</si>
  <si>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</si>
  <si>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</si>
  <si>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</si>
  <si>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</si>
  <si>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</si>
  <si>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</si>
  <si>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</si>
  <si>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</si>
  <si>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</si>
  <si>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</si>
  <si>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</si>
  <si>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</si>
  <si>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</si>
  <si>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</si>
  <si>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</si>
  <si>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</si>
  <si>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</si>
  <si>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</si>
  <si>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</si>
  <si>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</si>
  <si>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</si>
  <si>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</si>
  <si>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</si>
  <si>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</si>
  <si>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</si>
  <si>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</si>
  <si>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</si>
  <si>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</si>
  <si>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</si>
  <si>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</si>
  <si>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</si>
  <si>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</si>
  <si>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</si>
  <si>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</si>
  <si>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</si>
  <si>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</si>
  <si>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</si>
  <si>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</si>
  <si>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</si>
  <si>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</si>
  <si>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</si>
  <si>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</si>
  <si>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</si>
  <si>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</si>
  <si>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</si>
  <si>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</si>
  <si>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</si>
  <si>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</si>
  <si>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</si>
  <si>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</si>
  <si>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</si>
  <si>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</si>
  <si>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</si>
  <si>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</si>
  <si>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</si>
  <si>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</si>
  <si>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</si>
  <si>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</si>
  <si>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</si>
  <si>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</si>
  <si>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</si>
  <si>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</si>
  <si>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</si>
  <si>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</si>
  <si>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</si>
  <si>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</si>
  <si>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</si>
  <si>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</si>
  <si>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</si>
  <si>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</si>
  <si>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</si>
  <si>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</si>
  <si>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</si>
  <si>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</si>
  <si>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</si>
  <si>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</si>
  <si>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</si>
  <si>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</si>
  <si>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</si>
  <si>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</si>
  <si>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</si>
  <si>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</si>
  <si>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</si>
  <si>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</si>
  <si>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</si>
  <si>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</si>
  <si>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</si>
  <si>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</si>
  <si>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</si>
  <si>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</si>
  <si>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</si>
  <si>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</si>
  <si>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</si>
  <si>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</si>
  <si>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</si>
  <si>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</si>
  <si>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</si>
  <si>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</si>
  <si>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</si>
  <si>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</si>
  <si>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</si>
  <si>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</si>
  <si>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</si>
  <si>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</si>
  <si>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</si>
  <si>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</si>
  <si>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</si>
  <si>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</si>
  <si>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</si>
  <si>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</si>
  <si>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</si>
  <si>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</si>
  <si>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</si>
  <si>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</si>
  <si>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</si>
  <si>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</si>
  <si>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</si>
  <si>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</si>
  <si>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</si>
  <si>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</si>
  <si>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</si>
  <si>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</si>
  <si>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</si>
  <si>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</si>
  <si>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</si>
  <si>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</si>
  <si>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</si>
  <si>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</si>
  <si>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</si>
  <si>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</si>
  <si>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</si>
  <si>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</si>
  <si>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</si>
  <si>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</si>
  <si>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</si>
  <si>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</si>
  <si>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</si>
  <si>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</si>
  <si>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</si>
  <si>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</si>
  <si>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</si>
  <si>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</si>
  <si>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</si>
  <si>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</si>
  <si>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</si>
  <si>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</si>
  <si>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</si>
  <si>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</si>
  <si>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</si>
  <si>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</si>
  <si>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</si>
  <si>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</si>
  <si>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</si>
  <si>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</si>
  <si>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</si>
  <si>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</si>
  <si>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</si>
  <si>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</si>
  <si>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</si>
  <si>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</si>
  <si>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</si>
  <si>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</si>
  <si>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</si>
  <si>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</si>
  <si>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</si>
  <si>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</si>
  <si>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</si>
  <si>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</si>
  <si>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</si>
  <si>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</si>
  <si>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</si>
  <si>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</si>
  <si>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</si>
  <si>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</si>
  <si>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</si>
  <si>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</si>
  <si>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</si>
  <si>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</si>
  <si>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</si>
  <si>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</si>
  <si>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</si>
  <si>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</si>
  <si>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</si>
  <si>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</si>
  <si>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</si>
  <si>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</si>
  <si>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</si>
  <si>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</si>
  <si>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</si>
  <si>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</si>
  <si>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</si>
  <si>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</si>
  <si>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</si>
  <si>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</si>
  <si>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</si>
  <si>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</si>
  <si>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</si>
  <si>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</si>
  <si>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</si>
  <si>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</si>
  <si>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</si>
  <si>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</si>
  <si>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</si>
  <si>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</si>
  <si>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</si>
  <si>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</si>
  <si>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</si>
  <si>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</si>
  <si>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</si>
  <si>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</si>
  <si>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</si>
  <si>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</si>
  <si>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</si>
  <si>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</si>
  <si>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</si>
  <si>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</si>
  <si>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</si>
  <si>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</si>
  <si>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</si>
  <si>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</si>
  <si>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</si>
  <si>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</si>
  <si>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</si>
  <si>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</si>
  <si>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</si>
  <si>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</si>
  <si>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</si>
  <si>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</si>
  <si>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</si>
  <si>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</si>
  <si>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</si>
  <si>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</si>
  <si>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</si>
  <si>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</si>
  <si>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</si>
  <si>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</si>
  <si>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</si>
  <si>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</si>
  <si>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</si>
  <si>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</si>
  <si>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</si>
  <si>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</si>
  <si>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</si>
  <si>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</si>
  <si>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</si>
  <si>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</si>
  <si>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</si>
  <si>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</si>
  <si>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</si>
  <si>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</si>
  <si>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</si>
  <si>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</si>
  <si>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</si>
  <si>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</si>
  <si>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</si>
  <si>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</si>
  <si>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</si>
  <si>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</si>
  <si>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</si>
  <si>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</si>
  <si>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</si>
  <si>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</si>
  <si>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</si>
  <si>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</si>
  <si>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</si>
  <si>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</si>
  <si>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</si>
  <si>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</si>
  <si>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</si>
  <si>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</si>
  <si>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</si>
  <si>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</si>
  <si>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</si>
  <si>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</si>
  <si>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</si>
  <si>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</si>
  <si>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</si>
  <si>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</si>
  <si>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</si>
  <si>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</si>
  <si>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</si>
  <si>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</si>
  <si>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</si>
  <si>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</si>
  <si>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</si>
  <si>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</si>
  <si>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</si>
  <si>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</si>
  <si>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</si>
  <si>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</si>
  <si>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</si>
  <si>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</si>
  <si>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</si>
  <si>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</si>
  <si>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</si>
  <si>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</si>
  <si>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</si>
  <si>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</si>
  <si>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</si>
  <si>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</si>
  <si>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</si>
  <si>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</si>
  <si>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</si>
  <si>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</si>
  <si>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</si>
  <si>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</si>
  <si>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</si>
  <si>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</si>
  <si>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</si>
  <si>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</si>
  <si>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</si>
  <si>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</si>
  <si>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</si>
  <si>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</si>
  <si>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</si>
  <si>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</si>
  <si>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</si>
  <si>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</si>
  <si>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</si>
  <si>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</si>
  <si>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</si>
  <si>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</si>
  <si>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</si>
  <si>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</si>
  <si>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</si>
  <si>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</si>
  <si>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</si>
  <si>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</si>
  <si>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</si>
  <si>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</si>
  <si>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</si>
  <si>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</si>
  <si>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</si>
  <si>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</si>
  <si>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</si>
  <si>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</si>
  <si>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</si>
  <si>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</si>
  <si>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</si>
  <si>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</si>
  <si>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</si>
  <si>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</si>
  <si>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</si>
  <si>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</si>
  <si>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</si>
  <si>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</si>
  <si>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</si>
  <si>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</si>
  <si>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</si>
  <si>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</si>
  <si>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</si>
  <si>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</si>
  <si>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</si>
  <si>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</si>
  <si>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</si>
  <si>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</si>
  <si>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</si>
  <si>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</si>
  <si>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</si>
  <si>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</si>
  <si>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</si>
  <si>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</si>
  <si>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</si>
  <si>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</si>
  <si>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</si>
  <si>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</si>
  <si>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</si>
  <si>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</si>
  <si>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</si>
  <si>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</si>
  <si>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</si>
  <si>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</si>
  <si>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</si>
  <si>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</si>
  <si>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</si>
  <si>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</si>
  <si>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</si>
  <si>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</si>
  <si>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</si>
  <si>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</si>
  <si>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</si>
  <si>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</si>
  <si>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</si>
  <si>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</si>
  <si>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</si>
  <si>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</si>
  <si>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</si>
  <si>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</si>
  <si>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</si>
  <si>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</si>
  <si>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</si>
  <si>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</si>
  <si>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</si>
  <si>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</si>
  <si>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</si>
  <si>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</si>
  <si>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</si>
  <si>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</si>
  <si>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</si>
  <si>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</si>
  <si>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</si>
  <si>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</si>
  <si>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</si>
  <si>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</si>
  <si>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</si>
  <si>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</si>
  <si>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</si>
  <si>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</si>
  <si>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</si>
  <si>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</si>
  <si>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</si>
  <si>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</si>
  <si>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</si>
  <si>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</si>
  <si>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</si>
  <si>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</si>
  <si>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</si>
  <si>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</si>
  <si>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</si>
  <si>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</si>
  <si>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</si>
  <si>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</si>
  <si>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</si>
  <si>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</si>
  <si>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</si>
  <si>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</si>
  <si>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</si>
  <si>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</si>
  <si>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</si>
  <si>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</si>
  <si>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</si>
  <si>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</si>
  <si>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</si>
  <si>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</si>
  <si>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</si>
  <si>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</si>
  <si>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</si>
  <si>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</si>
  <si>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</si>
  <si>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</si>
  <si>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</si>
  <si>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</si>
  <si>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</si>
  <si>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</si>
  <si>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</si>
  <si>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</si>
  <si>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</si>
  <si>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</si>
  <si>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</si>
  <si>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</si>
  <si>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</si>
  <si>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</si>
  <si>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</si>
  <si>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</si>
  <si>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</si>
  <si>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</si>
  <si>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</si>
  <si>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</si>
  <si>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</si>
  <si>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</si>
  <si>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</si>
  <si>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</si>
  <si>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</si>
  <si>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</si>
  <si>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</si>
  <si>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</si>
  <si>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</si>
  <si>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</si>
  <si>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</si>
  <si>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</si>
  <si>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</si>
  <si>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</si>
  <si>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</si>
  <si>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</si>
  <si>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</si>
  <si>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</si>
  <si>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</si>
  <si>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</si>
  <si>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</si>
  <si>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</si>
  <si>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</si>
  <si>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</si>
  <si>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</si>
  <si>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</si>
  <si>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</si>
  <si>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</si>
  <si>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</si>
  <si>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</si>
  <si>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</si>
  <si>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</si>
  <si>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</si>
  <si>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</si>
  <si>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</si>
  <si>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</si>
  <si>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</si>
  <si>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</si>
  <si>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</si>
  <si>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</si>
  <si>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</si>
  <si>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</si>
  <si>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</si>
  <si>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</si>
  <si>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</si>
  <si>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</si>
  <si>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</si>
  <si>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</si>
  <si>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</si>
  <si>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</si>
  <si>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</si>
  <si>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</si>
  <si>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</si>
  <si>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</si>
  <si>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</si>
  <si>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</si>
  <si>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</si>
  <si>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</si>
  <si>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</si>
  <si>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</si>
  <si>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</si>
  <si>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</si>
  <si>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</si>
  <si>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</si>
  <si>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</si>
  <si>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</si>
  <si>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</si>
  <si>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</si>
  <si>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</si>
  <si>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</si>
  <si>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</si>
  <si>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</si>
  <si>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</si>
  <si>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</si>
  <si>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</si>
  <si>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</si>
  <si>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</si>
  <si>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</si>
  <si>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</si>
  <si>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</si>
  <si>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</si>
  <si>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</si>
  <si>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</si>
  <si>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</si>
  <si>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</si>
  <si>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</si>
  <si>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</si>
  <si>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</si>
  <si>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</si>
  <si>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</si>
  <si>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</si>
  <si>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</si>
  <si>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</si>
  <si>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</si>
  <si>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</si>
  <si>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</si>
  <si>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</si>
  <si>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</si>
  <si>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</si>
  <si>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</si>
  <si>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</si>
  <si>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</si>
  <si>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</si>
  <si>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</si>
  <si>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</si>
  <si>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</si>
  <si>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</si>
  <si>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</si>
  <si>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</si>
  <si>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</si>
  <si>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</si>
  <si>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</si>
  <si>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</si>
  <si>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</si>
  <si>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</si>
  <si>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</si>
  <si>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</si>
  <si>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</si>
  <si>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</si>
  <si>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</si>
  <si>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</si>
  <si>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</si>
  <si>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</si>
  <si>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</si>
  <si>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</si>
  <si>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</si>
  <si>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</si>
  <si>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</si>
  <si>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</si>
  <si>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</si>
  <si>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</si>
  <si>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</si>
  <si>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</si>
  <si>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</si>
  <si>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</si>
  <si>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</si>
  <si>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</si>
  <si>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</si>
  <si>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</si>
  <si>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</si>
  <si>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</si>
  <si>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</si>
  <si>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</si>
  <si>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</si>
  <si>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</si>
  <si>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</si>
  <si>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</si>
  <si>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</si>
  <si>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</si>
  <si>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</si>
  <si>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</si>
  <si>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</si>
  <si>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</si>
  <si>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</si>
  <si>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</si>
  <si>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</si>
  <si>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</si>
  <si>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</si>
  <si>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</si>
  <si>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</si>
  <si>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</si>
  <si>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</si>
  <si>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</si>
  <si>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</si>
  <si>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</si>
  <si>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</si>
  <si>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</si>
  <si>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</si>
  <si>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</si>
  <si>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</si>
  <si>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</si>
  <si>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</si>
  <si>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</si>
  <si>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</si>
  <si>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</si>
  <si>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</si>
  <si>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</si>
  <si>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</si>
  <si>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</si>
  <si>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</si>
  <si>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</si>
  <si>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</si>
  <si>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</si>
  <si>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</si>
  <si>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</si>
  <si>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</si>
  <si>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</si>
  <si>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</si>
  <si>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</si>
  <si>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</si>
  <si>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</si>
  <si>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</si>
  <si>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</si>
  <si>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</si>
  <si>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</si>
  <si>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</si>
  <si>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</si>
  <si>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</si>
  <si>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</si>
  <si>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</si>
  <si>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</si>
  <si>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</si>
  <si>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</si>
  <si>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</si>
  <si>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</si>
  <si>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</si>
  <si>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</si>
  <si>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</si>
  <si>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</si>
  <si>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</si>
  <si>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</si>
  <si>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</si>
  <si>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</si>
  <si>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</si>
  <si>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</si>
  <si>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</si>
  <si>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</si>
  <si>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</si>
  <si>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</si>
  <si>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</si>
  <si>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</si>
  <si>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</si>
  <si>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</si>
  <si>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</si>
  <si>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</si>
  <si>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</si>
  <si>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</si>
  <si>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</si>
  <si>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</si>
  <si>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</si>
  <si>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</si>
  <si>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</si>
  <si>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</si>
  <si>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</si>
  <si>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</si>
  <si>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</si>
  <si>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</si>
  <si>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</si>
  <si>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</si>
  <si>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</si>
  <si>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</si>
  <si>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</si>
  <si>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</si>
  <si>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</si>
  <si>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</si>
  <si>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</si>
  <si>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</si>
  <si>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</si>
  <si>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</si>
  <si>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</si>
  <si>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</si>
  <si>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</si>
  <si>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</si>
  <si>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</si>
  <si>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</si>
  <si>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</si>
  <si>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</si>
  <si>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</si>
  <si>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</si>
  <si>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</si>
  <si>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</si>
  <si>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</si>
  <si>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</si>
  <si>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</si>
  <si>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</si>
  <si>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</si>
  <si>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</si>
  <si>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</si>
  <si>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</si>
  <si>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</si>
  <si>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</si>
  <si>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</si>
  <si>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</si>
  <si>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</si>
  <si>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</si>
  <si>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</si>
  <si>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</si>
  <si>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</si>
  <si>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</si>
  <si>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</si>
  <si>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</si>
  <si>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</si>
  <si>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</si>
  <si>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</si>
  <si>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</si>
  <si>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</si>
  <si>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</si>
  <si>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</si>
  <si>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</si>
  <si>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</si>
  <si>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</si>
  <si>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</si>
  <si>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</si>
  <si>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</si>
  <si>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</si>
  <si>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</si>
  <si>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</si>
  <si>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</si>
  <si>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</si>
  <si>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</si>
  <si>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</si>
  <si>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</si>
  <si>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</si>
  <si>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</si>
  <si>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</si>
  <si>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</si>
  <si>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</si>
  <si>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</si>
  <si>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</si>
  <si>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</si>
  <si>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</si>
  <si>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</si>
  <si>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</si>
  <si>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</si>
  <si>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</si>
  <si>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</si>
  <si>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</si>
  <si>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</si>
  <si>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</si>
  <si>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</si>
  <si>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</si>
  <si>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</si>
  <si>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</si>
  <si>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</si>
  <si>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</si>
  <si>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</si>
  <si>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</si>
  <si>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</si>
  <si>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</si>
  <si>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</si>
  <si>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</si>
  <si>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</si>
  <si>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</si>
  <si>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</si>
  <si>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</si>
  <si>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</si>
  <si>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</si>
  <si>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</si>
  <si>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</si>
  <si>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</si>
  <si>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</si>
  <si>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</si>
  <si>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</si>
  <si>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</si>
  <si>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</si>
  <si>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</si>
  <si>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</si>
  <si>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</si>
  <si>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</si>
  <si>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</si>
  <si>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</si>
  <si>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</si>
  <si>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</si>
  <si>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</si>
  <si>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</si>
  <si>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</si>
  <si>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</si>
  <si>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</si>
  <si>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</si>
  <si>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</si>
  <si>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</si>
  <si>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</si>
  <si>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</si>
  <si>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</si>
  <si>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</si>
  <si>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</si>
  <si>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</si>
  <si>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</si>
  <si>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</si>
  <si>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</si>
  <si>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</si>
  <si>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</si>
  <si>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</si>
  <si>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</si>
  <si>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</si>
  <si>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</si>
  <si>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</si>
  <si>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</si>
  <si>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</si>
  <si>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</si>
  <si>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</si>
  <si>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</si>
  <si>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</si>
  <si>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</si>
  <si>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</si>
  <si>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</si>
  <si>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</si>
  <si>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</si>
  <si>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</si>
  <si>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</si>
  <si>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</si>
  <si>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</si>
  <si>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</si>
  <si>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</si>
  <si>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</si>
  <si>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</si>
  <si>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</si>
  <si>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</si>
  <si>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</si>
  <si>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</si>
  <si>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</si>
  <si>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</si>
  <si>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</si>
  <si>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</si>
  <si>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</si>
  <si>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</si>
  <si>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</si>
  <si>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</si>
  <si>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</si>
  <si>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</si>
  <si>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</si>
  <si>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</si>
  <si>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</si>
  <si>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</si>
  <si>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</si>
  <si>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</si>
  <si>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</si>
  <si>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</si>
  <si>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</si>
  <si>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</si>
  <si>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</si>
  <si>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</si>
  <si>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</si>
  <si>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</si>
  <si>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</si>
  <si>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</si>
  <si>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</si>
  <si>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</si>
  <si>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</si>
  <si>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</si>
  <si>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</si>
  <si>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</si>
  <si>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</si>
  <si>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</si>
  <si>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</si>
  <si>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</si>
  <si>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</si>
  <si>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</si>
  <si>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</si>
  <si>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</si>
  <si>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</si>
  <si>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</si>
  <si>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</si>
  <si>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</si>
  <si>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</si>
  <si>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</si>
  <si>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</si>
  <si>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</si>
  <si>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</si>
  <si>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</si>
  <si>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</si>
  <si>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</si>
  <si>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</si>
  <si>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</si>
  <si>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</si>
  <si>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</si>
  <si>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</si>
  <si>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</si>
  <si>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</si>
  <si>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</si>
  <si>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</si>
  <si>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</si>
  <si>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</si>
  <si>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</si>
  <si>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</si>
  <si>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</si>
  <si>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</si>
  <si>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</si>
  <si>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</si>
  <si>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</si>
  <si>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</si>
  <si>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</si>
  <si>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</si>
  <si>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</si>
  <si>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</si>
  <si>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</si>
  <si>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</si>
  <si>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</si>
  <si>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</si>
  <si>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</si>
  <si>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</si>
  <si>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</si>
  <si>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</si>
  <si>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</si>
  <si>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</si>
  <si>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</si>
  <si>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</si>
  <si>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</si>
  <si>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</si>
  <si>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</si>
  <si>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</si>
  <si>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</si>
  <si>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</si>
  <si>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</si>
  <si>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</si>
  <si>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</si>
  <si>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</si>
  <si>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</si>
  <si>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</si>
  <si>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</si>
  <si>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</si>
  <si>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</si>
  <si>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</si>
  <si>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</si>
  <si>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</si>
  <si>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</si>
  <si>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</si>
  <si>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</si>
  <si>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</si>
  <si>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</si>
  <si>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</si>
  <si>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</si>
  <si>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</si>
  <si>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</si>
  <si>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</si>
  <si>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</si>
  <si>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</si>
  <si>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</si>
  <si>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</si>
  <si>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</si>
  <si>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</si>
  <si>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</si>
  <si>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</si>
  <si>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</si>
  <si>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</si>
  <si>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</si>
  <si>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</si>
  <si>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</si>
  <si>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</si>
  <si>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</si>
  <si>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</si>
  <si>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</si>
  <si>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</si>
  <si>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</si>
  <si>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</si>
  <si>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</si>
  <si>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</si>
  <si>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</si>
  <si>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</si>
  <si>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</si>
  <si>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</si>
  <si>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</si>
  <si>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</si>
  <si>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</si>
  <si>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</si>
  <si>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</si>
  <si>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</si>
  <si>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</si>
  <si>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</si>
  <si>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</si>
  <si>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</si>
  <si>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</si>
  <si>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</si>
  <si>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</si>
  <si>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</si>
  <si>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</si>
  <si>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</si>
  <si>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</si>
  <si>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</si>
  <si>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</si>
  <si>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</si>
  <si>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</si>
  <si>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</si>
  <si>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</si>
  <si>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</si>
  <si>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</si>
  <si>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</si>
  <si>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</si>
  <si>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</si>
  <si>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</si>
  <si>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</si>
  <si>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</si>
  <si>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</si>
  <si>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</si>
  <si>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</si>
  <si>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</si>
  <si>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</si>
  <si>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</si>
  <si>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</si>
  <si>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</si>
  <si>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</si>
  <si>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</si>
  <si>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</si>
  <si>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</si>
  <si>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</si>
  <si>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</si>
  <si>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</si>
  <si>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</si>
  <si>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</si>
  <si>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</si>
  <si>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</si>
  <si>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</si>
  <si>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</si>
  <si>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</si>
  <si>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</si>
  <si>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</si>
  <si>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</si>
  <si>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</si>
  <si>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</si>
  <si>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</si>
  <si>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</si>
  <si>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</si>
  <si>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</si>
  <si>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</si>
  <si>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</si>
  <si>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</si>
  <si>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</si>
  <si>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</si>
  <si>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</si>
  <si>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</si>
  <si>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</si>
  <si>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</si>
  <si>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</si>
  <si>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</si>
  <si>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</si>
  <si>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</si>
  <si>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</si>
  <si>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</si>
  <si>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</si>
  <si>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</si>
  <si>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</si>
  <si>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</si>
  <si>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</si>
  <si>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</si>
  <si>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</si>
  <si>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</si>
  <si>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</si>
  <si>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</si>
  <si>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</si>
  <si>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</si>
  <si>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</si>
  <si>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</si>
  <si>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</si>
  <si>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</si>
  <si>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</si>
  <si>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</si>
  <si>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</si>
  <si>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</si>
  <si>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</si>
  <si>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</si>
  <si>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</si>
  <si>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</si>
  <si>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</si>
  <si>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</si>
  <si>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</si>
  <si>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</si>
  <si>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</si>
  <si>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</si>
  <si>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</si>
  <si>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</si>
  <si>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</si>
  <si>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</si>
  <si>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</si>
  <si>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</si>
  <si>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</si>
  <si>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</si>
  <si>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</si>
  <si>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</si>
  <si>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</si>
  <si>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</si>
  <si>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</si>
  <si>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</si>
  <si>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</si>
  <si>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</si>
  <si>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</si>
  <si>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</si>
  <si>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</si>
  <si>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</si>
  <si>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</si>
  <si>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</si>
  <si>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</si>
  <si>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</si>
  <si>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</si>
  <si>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</si>
  <si>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</si>
  <si>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</si>
  <si>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</si>
  <si>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</si>
  <si>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</si>
  <si>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</si>
  <si>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</si>
  <si>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</si>
  <si>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</si>
  <si>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</si>
  <si>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</si>
  <si>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</si>
  <si>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</si>
  <si>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</si>
  <si>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</si>
  <si>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</si>
  <si>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</si>
  <si>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</si>
  <si>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</si>
  <si>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</si>
  <si>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</si>
  <si>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</si>
  <si>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</si>
  <si>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</si>
  <si>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</si>
  <si>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</si>
  <si>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</si>
  <si>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</si>
  <si>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</si>
  <si>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</si>
  <si>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</si>
  <si>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</si>
  <si>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</si>
  <si>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</si>
  <si>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</si>
  <si>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</si>
  <si>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</si>
  <si>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</si>
  <si>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</si>
  <si>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</si>
  <si>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</si>
  <si>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</si>
  <si>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</si>
  <si>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</si>
  <si>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</si>
  <si>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</si>
  <si>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</si>
  <si>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</si>
  <si>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</si>
  <si>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</si>
  <si>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</si>
  <si>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</si>
  <si>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</si>
  <si>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</si>
  <si>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</si>
  <si>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</si>
  <si>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</si>
  <si>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</si>
  <si>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</si>
  <si>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</si>
  <si>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</si>
  <si>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</si>
  <si>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</si>
  <si>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</si>
  <si>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</si>
  <si>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</si>
  <si>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</si>
  <si>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</si>
  <si>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</si>
  <si>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</si>
  <si>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</si>
  <si>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</si>
  <si>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</si>
  <si>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</si>
  <si>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</si>
  <si>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</si>
  <si>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</si>
  <si>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</si>
  <si>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</si>
  <si>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</si>
  <si>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</si>
  <si>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</si>
  <si>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</si>
  <si>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</si>
  <si>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</si>
  <si>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</si>
  <si>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</si>
  <si>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</si>
  <si>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</si>
  <si>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</si>
  <si>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</si>
  <si>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</si>
  <si>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</si>
  <si>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</si>
  <si>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</si>
  <si>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</si>
  <si>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</si>
  <si>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</si>
  <si>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</si>
  <si>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</si>
  <si>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</si>
  <si>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</si>
  <si>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</si>
  <si>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</si>
  <si>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</si>
  <si>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</si>
  <si>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</si>
  <si>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</si>
  <si>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</si>
  <si>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</si>
  <si>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</si>
  <si>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</si>
  <si>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</si>
  <si>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</si>
  <si>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</si>
  <si>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</si>
  <si>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</si>
  <si>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</si>
  <si>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</si>
  <si>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</si>
  <si>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</si>
  <si>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</si>
  <si>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</si>
  <si>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</si>
  <si>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</si>
  <si>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</si>
  <si>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</si>
  <si>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</si>
  <si>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</si>
  <si>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</si>
  <si>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</si>
  <si>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</si>
  <si>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</si>
  <si>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</si>
  <si>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</si>
  <si>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</si>
  <si>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</si>
  <si>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</si>
  <si>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</si>
  <si>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</si>
  <si>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</si>
  <si>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</si>
  <si>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</si>
  <si>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</si>
  <si>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</si>
  <si>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</si>
  <si>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</si>
  <si>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</si>
  <si>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</si>
  <si>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</si>
  <si>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</si>
  <si>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</si>
  <si>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</si>
  <si>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</si>
  <si>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</si>
  <si>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</si>
  <si>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</si>
  <si>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</si>
  <si>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</si>
  <si>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</si>
  <si>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</si>
  <si>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</si>
  <si>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</si>
  <si>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</si>
  <si>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</si>
  <si>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</si>
  <si>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</si>
  <si>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</si>
  <si>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</si>
  <si>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</si>
  <si>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</si>
  <si>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</si>
  <si>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</si>
  <si>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</si>
  <si>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</si>
  <si>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</si>
  <si>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</si>
  <si>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</si>
  <si>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</si>
  <si>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</si>
  <si>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</si>
  <si>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</si>
  <si>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</si>
  <si>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</si>
  <si>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</si>
  <si>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</si>
  <si>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</si>
  <si>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</si>
  <si>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</si>
  <si>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</si>
  <si>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</si>
  <si>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</si>
  <si>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</si>
  <si>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</si>
  <si>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</si>
  <si>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</si>
  <si>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</si>
  <si>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</si>
  <si>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</si>
  <si>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</si>
  <si>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</si>
  <si>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</si>
  <si>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</si>
  <si>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</si>
  <si>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</si>
  <si>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</si>
  <si>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</si>
  <si>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</si>
  <si>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</si>
  <si>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</si>
  <si>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</si>
  <si>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</si>
  <si>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</si>
  <si>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</si>
  <si>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</si>
  <si>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</si>
  <si>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</si>
  <si>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</si>
  <si>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</si>
  <si>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</si>
  <si>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</si>
  <si>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</si>
  <si>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</si>
  <si>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</si>
  <si>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</si>
  <si>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</si>
  <si>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</si>
  <si>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</si>
  <si>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</si>
  <si>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</si>
  <si>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</si>
  <si>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</si>
  <si>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</si>
  <si>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</si>
  <si>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</si>
  <si>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</si>
  <si>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</si>
  <si>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</si>
  <si>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</si>
  <si>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</si>
  <si>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</si>
  <si>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</si>
  <si>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</si>
  <si>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</si>
  <si>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</si>
  <si>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</si>
  <si>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</si>
  <si>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</si>
  <si>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</si>
  <si>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</si>
  <si>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</si>
  <si>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</si>
  <si>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</si>
  <si>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</si>
  <si>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</si>
  <si>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</si>
  <si>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</si>
  <si>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</si>
  <si>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</si>
  <si>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</si>
  <si>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</si>
  <si>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</si>
  <si>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</si>
  <si>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</si>
  <si>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</si>
  <si>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</si>
  <si>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</si>
  <si>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</si>
  <si>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</si>
  <si>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</si>
  <si>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</si>
  <si>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</si>
  <si>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</si>
  <si>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</si>
  <si>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</si>
  <si>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</si>
  <si>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</si>
  <si>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</si>
  <si>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</si>
  <si>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</si>
  <si>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</si>
  <si>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</si>
  <si>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</si>
  <si>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</si>
  <si>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</si>
  <si>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</si>
  <si>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</si>
  <si>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</si>
  <si>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</si>
  <si>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</si>
  <si>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</si>
  <si>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</si>
  <si>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</si>
  <si>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</si>
  <si>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</si>
  <si>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</si>
  <si>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</si>
  <si>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</si>
  <si>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</si>
  <si>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</si>
  <si>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</si>
  <si>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</si>
  <si>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</si>
  <si>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</si>
  <si>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</si>
  <si>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</si>
  <si>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</si>
  <si>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</si>
  <si>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</si>
  <si>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</si>
  <si>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</si>
  <si>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</si>
  <si>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</si>
  <si>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</si>
  <si>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</si>
  <si>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</si>
  <si>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</si>
  <si>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</si>
  <si>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</si>
  <si>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</si>
  <si>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</si>
  <si>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</si>
  <si>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</si>
  <si>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</si>
  <si>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</si>
  <si>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</si>
  <si>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</si>
  <si>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</si>
  <si>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</si>
  <si>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</si>
  <si>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</si>
  <si>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</si>
  <si>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</si>
  <si>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</si>
  <si>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</si>
  <si>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</si>
  <si>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</si>
  <si>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</si>
  <si>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</si>
  <si>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</si>
  <si>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</si>
  <si>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</si>
  <si>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</si>
  <si>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</si>
  <si>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</si>
  <si>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</si>
  <si>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</si>
  <si>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</si>
  <si>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</si>
  <si>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</si>
  <si>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</si>
  <si>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</si>
  <si>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</si>
  <si>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</si>
  <si>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</si>
  <si>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</si>
  <si>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</si>
  <si>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</si>
  <si>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</si>
  <si>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</si>
  <si>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</si>
  <si>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</si>
  <si>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</si>
  <si>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</si>
  <si>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</si>
  <si>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</si>
  <si>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</si>
  <si>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</si>
  <si>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</si>
  <si>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</si>
  <si>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</si>
  <si>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</si>
  <si>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</si>
  <si>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</si>
  <si>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</si>
  <si>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</si>
  <si>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</si>
  <si>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</si>
  <si>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</si>
  <si>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</si>
  <si>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</si>
  <si>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</si>
  <si>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</si>
  <si>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</si>
  <si>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</si>
  <si>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</si>
  <si>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</si>
  <si>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</si>
  <si>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</si>
  <si>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</si>
  <si>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</si>
  <si>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</si>
  <si>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</si>
  <si>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</si>
  <si>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</si>
  <si>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</si>
  <si>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</si>
  <si>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</si>
  <si>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</si>
  <si>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</si>
  <si>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</si>
  <si>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</si>
  <si>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</si>
  <si>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</si>
  <si>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</si>
  <si>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</si>
  <si>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</si>
  <si>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</si>
  <si>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</si>
  <si>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</si>
  <si>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</si>
  <si>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</si>
  <si>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</si>
  <si>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</si>
  <si>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</si>
  <si>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</si>
  <si>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</si>
  <si>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</si>
  <si>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</si>
  <si>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</si>
  <si>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</si>
  <si>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</si>
  <si>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</si>
  <si>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</si>
  <si>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</si>
  <si>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</si>
  <si>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</si>
  <si>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</si>
  <si>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</si>
  <si>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</si>
  <si>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</si>
  <si>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</si>
  <si>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</si>
  <si>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</si>
  <si>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</si>
  <si>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</si>
  <si>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</si>
  <si>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</si>
  <si>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</si>
  <si>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</si>
  <si>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</si>
  <si>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</si>
  <si>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</si>
  <si>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</si>
  <si>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</si>
  <si>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</si>
  <si>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</si>
  <si>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</si>
  <si>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</si>
  <si>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</si>
  <si>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</si>
  <si>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</si>
  <si>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</si>
  <si>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</si>
  <si>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</si>
  <si>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</si>
  <si>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</si>
  <si>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</si>
  <si>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</si>
  <si>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</si>
  <si>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</si>
  <si>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</si>
  <si>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</si>
  <si>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</si>
  <si>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</si>
  <si>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</si>
  <si>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</si>
  <si>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</si>
  <si>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</si>
  <si>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</si>
  <si>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</si>
  <si>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</si>
  <si>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</si>
  <si>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</si>
  <si>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</si>
  <si>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</si>
  <si>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</si>
  <si>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</si>
  <si>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</si>
  <si>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</si>
  <si>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</si>
  <si>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</si>
  <si>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</si>
  <si>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</si>
  <si>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</si>
  <si>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</si>
  <si>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</si>
  <si>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</si>
  <si>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</si>
  <si>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</si>
  <si>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</si>
  <si>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</si>
  <si>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</si>
  <si>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</si>
  <si>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</si>
  <si>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</si>
  <si>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</si>
  <si>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</si>
  <si>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</si>
  <si>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</si>
  <si>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</si>
  <si>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</si>
  <si>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</si>
  <si>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</si>
  <si>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</si>
  <si>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</si>
  <si>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</si>
  <si>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</si>
  <si>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</si>
  <si>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</si>
  <si>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</si>
  <si>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</si>
  <si>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</si>
  <si>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</si>
  <si>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</si>
  <si>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</si>
  <si>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</si>
  <si>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</si>
  <si>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</si>
  <si>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</si>
  <si>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</si>
  <si>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</si>
  <si>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</si>
  <si>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</si>
  <si>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</si>
  <si>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</si>
  <si>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</si>
  <si>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</si>
  <si>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</si>
  <si>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</si>
  <si>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</si>
  <si>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</si>
  <si>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</si>
  <si>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</si>
  <si>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</si>
  <si>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</si>
  <si>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</si>
  <si>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</si>
  <si>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</si>
  <si>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</si>
  <si>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</si>
  <si>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</si>
  <si>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</si>
  <si>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</si>
  <si>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</si>
  <si>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</si>
  <si>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</si>
  <si>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</si>
  <si>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</si>
  <si>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</si>
  <si>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</si>
  <si>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</si>
  <si>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</si>
  <si>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</si>
  <si>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</si>
  <si>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</si>
  <si>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</si>
  <si>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</si>
  <si>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</si>
  <si>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</si>
  <si>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</si>
  <si>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</si>
  <si>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</si>
  <si>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</si>
  <si>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</si>
  <si>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</si>
  <si>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</si>
  <si>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</si>
  <si>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</si>
  <si>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</si>
  <si>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</si>
  <si>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</si>
  <si>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</si>
  <si>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</si>
  <si>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</si>
  <si>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</si>
  <si>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</si>
  <si>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</si>
  <si>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</si>
  <si>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</si>
  <si>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</si>
  <si>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</si>
  <si>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</si>
  <si>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</si>
  <si>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</si>
  <si>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</si>
  <si>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</si>
  <si>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</si>
  <si>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</si>
  <si>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</si>
  <si>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</si>
  <si>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</si>
  <si>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</si>
  <si>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</si>
  <si>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</si>
  <si>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</si>
  <si>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</si>
  <si>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</si>
  <si>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</si>
  <si>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</si>
  <si>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</si>
  <si>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</si>
  <si>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</si>
  <si>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</si>
  <si>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</si>
  <si>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</si>
  <si>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</si>
  <si>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</si>
  <si>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</si>
  <si>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</si>
  <si>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</si>
  <si>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</si>
  <si>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</si>
  <si>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</si>
  <si>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</si>
  <si>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</si>
  <si>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</si>
  <si>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</si>
  <si>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</si>
  <si>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</si>
  <si>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</si>
  <si>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</si>
  <si>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</si>
  <si>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</si>
  <si>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</si>
  <si>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</si>
  <si>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</si>
  <si>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</si>
  <si>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</si>
  <si>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</si>
  <si>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</si>
  <si>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</si>
  <si>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</si>
  <si>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</si>
  <si>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</si>
  <si>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</si>
  <si>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</si>
  <si>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</si>
  <si>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</si>
  <si>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</si>
  <si>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</si>
  <si>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</si>
  <si>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</si>
  <si>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</si>
  <si>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</si>
  <si>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</si>
  <si>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</si>
  <si>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</si>
  <si>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</si>
  <si>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</si>
  <si>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</si>
  <si>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</si>
  <si>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</si>
  <si>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</si>
  <si>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</si>
  <si>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</si>
  <si>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</si>
  <si>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</si>
  <si>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</si>
  <si>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</si>
  <si>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</si>
  <si>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</si>
  <si>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</si>
  <si>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</si>
  <si>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</si>
  <si>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</si>
  <si>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</si>
  <si>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</si>
  <si>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</si>
  <si>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</si>
  <si>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</si>
  <si>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</si>
  <si>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</si>
  <si>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</si>
  <si>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</si>
  <si>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</si>
  <si>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</si>
  <si>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</si>
  <si>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</si>
  <si>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</si>
  <si>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</si>
  <si>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</si>
  <si>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</si>
  <si>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</si>
  <si>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</si>
  <si>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</si>
  <si>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</si>
  <si>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</si>
  <si>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</si>
  <si>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</si>
  <si>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</si>
  <si>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</si>
  <si>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</si>
  <si>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</si>
  <si>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</si>
  <si>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</si>
  <si>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</si>
  <si>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</si>
  <si>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</si>
  <si>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</si>
  <si>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</si>
  <si>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</si>
  <si>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</si>
  <si>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</si>
  <si>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</si>
  <si>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</si>
  <si>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</si>
  <si>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</si>
  <si>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</si>
  <si>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</si>
  <si>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</si>
  <si>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</si>
  <si>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</si>
  <si>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</si>
  <si>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</si>
  <si>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</si>
  <si>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</si>
  <si>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</si>
  <si>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</si>
  <si>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</si>
  <si>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</si>
  <si>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</si>
  <si>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</si>
  <si>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</si>
  <si>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</si>
  <si>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</si>
  <si>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</si>
  <si>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</si>
  <si>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</si>
  <si>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</si>
  <si>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</si>
  <si>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</si>
  <si>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</si>
  <si>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</si>
  <si>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</si>
  <si>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</si>
  <si>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</si>
  <si>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</si>
  <si>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</si>
  <si>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</si>
  <si>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</si>
  <si>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</si>
  <si>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</si>
  <si>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</si>
  <si>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</si>
  <si>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</si>
  <si>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</si>
  <si>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</si>
  <si>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</si>
  <si>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</si>
  <si>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</si>
  <si>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</si>
  <si>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</si>
  <si>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</si>
  <si>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</si>
  <si>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</si>
  <si>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</si>
  <si>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</si>
  <si>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</si>
  <si>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</si>
  <si>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</si>
  <si>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</si>
  <si>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</si>
  <si>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</si>
  <si>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</si>
  <si>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</si>
  <si>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</si>
  <si>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</si>
  <si>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</si>
  <si>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</si>
  <si>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</si>
  <si>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</si>
  <si>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</si>
  <si>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</si>
  <si>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</si>
  <si>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</si>
  <si>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</si>
  <si>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</si>
  <si>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</si>
  <si>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</si>
  <si>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</si>
  <si>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</si>
  <si>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</si>
  <si>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</si>
  <si>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</si>
  <si>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</si>
  <si>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</si>
  <si>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</si>
  <si>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</si>
  <si>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</si>
  <si>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</si>
  <si>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</si>
  <si>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</si>
  <si>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</si>
  <si>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</si>
  <si>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</si>
  <si>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</si>
  <si>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</si>
  <si>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</si>
  <si>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</si>
  <si>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</si>
  <si>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</si>
  <si>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</si>
  <si>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</si>
  <si>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</si>
  <si>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</si>
  <si>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</si>
  <si>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</si>
  <si>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</si>
  <si>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</si>
  <si>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</si>
  <si>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</si>
  <si>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</si>
  <si>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</si>
  <si>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</si>
  <si>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</si>
  <si>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</si>
  <si>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</si>
  <si>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</si>
  <si>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</si>
  <si>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</si>
  <si>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</si>
  <si>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</si>
  <si>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</si>
  <si>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</si>
  <si>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</si>
  <si>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</si>
  <si>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</si>
  <si>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</si>
  <si>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</si>
  <si>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</si>
  <si>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</si>
  <si>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</si>
  <si>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</si>
  <si>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</si>
  <si>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</si>
  <si>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</si>
  <si>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</si>
  <si>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</si>
  <si>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</si>
  <si>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</si>
  <si>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</si>
  <si>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</si>
  <si>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</si>
  <si>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</si>
  <si>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</si>
  <si>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</si>
  <si>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</si>
  <si>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</si>
  <si>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</si>
  <si>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</si>
  <si>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</si>
  <si>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</si>
  <si>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</si>
  <si>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</si>
  <si>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</si>
  <si>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</si>
  <si>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</si>
  <si>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</si>
  <si>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</si>
  <si>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</si>
  <si>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</si>
  <si>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</si>
  <si>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</si>
  <si>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</si>
  <si>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</si>
  <si>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</si>
  <si>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</si>
  <si>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</si>
  <si>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</si>
  <si>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</si>
  <si>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</si>
  <si>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</si>
  <si>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</si>
  <si>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</si>
  <si>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</si>
  <si>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</si>
  <si>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</si>
  <si>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</si>
  <si>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</si>
  <si>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</si>
  <si>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</si>
  <si>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</si>
  <si>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</si>
  <si>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</si>
  <si>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</si>
  <si>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</si>
  <si>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</si>
  <si>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</si>
  <si>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</si>
  <si>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</si>
  <si>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</si>
  <si>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</si>
  <si>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</si>
  <si>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</si>
  <si>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</si>
  <si>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</si>
  <si>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</si>
  <si>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</si>
  <si>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</si>
  <si>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</si>
  <si>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</si>
  <si>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</si>
  <si>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</si>
  <si>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</si>
  <si>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</si>
  <si>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</si>
  <si>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</si>
  <si>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</si>
  <si>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</si>
  <si>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</si>
  <si>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</si>
  <si>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</si>
  <si>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</si>
  <si>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</si>
  <si>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</si>
  <si>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</si>
  <si>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</si>
  <si>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</si>
  <si>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</si>
  <si>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</si>
  <si>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</si>
  <si>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</si>
  <si>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</si>
  <si>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</si>
  <si>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</si>
  <si>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</si>
  <si>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</si>
  <si>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</si>
  <si>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</si>
  <si>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</si>
  <si>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</si>
  <si>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</si>
  <si>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</si>
  <si>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</si>
  <si>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</si>
  <si>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</si>
  <si>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</si>
  <si>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</si>
  <si>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</si>
  <si>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</si>
  <si>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</si>
  <si>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</si>
  <si>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</si>
  <si>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</si>
  <si>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</si>
  <si>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</si>
  <si>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</si>
  <si>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</si>
  <si>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</si>
  <si>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</si>
  <si>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</si>
  <si>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</si>
  <si>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</si>
  <si>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</si>
  <si>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</si>
  <si>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</si>
  <si>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</si>
  <si>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</si>
  <si>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</si>
  <si>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</si>
  <si>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</si>
  <si>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</si>
  <si>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</si>
  <si>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</si>
  <si>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</si>
  <si>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</si>
  <si>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</si>
  <si>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</si>
  <si>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</si>
  <si>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</si>
  <si>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</si>
  <si>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</si>
  <si>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</si>
  <si>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</si>
  <si>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</si>
  <si>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</si>
  <si>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</si>
  <si>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</si>
  <si>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</si>
  <si>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</si>
  <si>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</si>
  <si>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</si>
  <si>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</si>
  <si>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</si>
  <si>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</si>
  <si>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</si>
  <si>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</si>
  <si>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</si>
  <si>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</si>
  <si>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</si>
  <si>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</si>
  <si>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</si>
  <si>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</si>
  <si>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</si>
  <si>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</si>
  <si>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</si>
  <si>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</si>
  <si>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</si>
  <si>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</si>
  <si>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</si>
  <si>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</si>
  <si>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</si>
  <si>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</si>
  <si>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</si>
  <si>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</si>
  <si>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</si>
  <si>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</si>
  <si>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</si>
  <si>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</si>
  <si>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</si>
  <si>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</si>
  <si>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</si>
  <si>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</si>
  <si>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</si>
  <si>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</si>
  <si>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</si>
  <si>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</si>
  <si>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</si>
  <si>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</si>
  <si>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</si>
  <si>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</si>
  <si>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</si>
  <si>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</si>
  <si>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</si>
  <si>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</si>
  <si>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</si>
  <si>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</si>
  <si>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</si>
  <si>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</si>
  <si>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</si>
  <si>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</si>
  <si>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</si>
  <si>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</si>
  <si>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</si>
  <si>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</si>
  <si>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</si>
  <si>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</si>
  <si>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</si>
  <si>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</si>
  <si>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</si>
  <si>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</si>
  <si>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</si>
  <si>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</si>
  <si>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</si>
  <si>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</si>
  <si>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</si>
  <si>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</si>
  <si>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</si>
  <si>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</si>
  <si>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</si>
  <si>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</si>
  <si>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</si>
  <si>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</si>
  <si>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</si>
  <si>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</si>
  <si>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</si>
  <si>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</si>
  <si>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</si>
  <si>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</si>
  <si>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</si>
  <si>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</si>
  <si>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</si>
  <si>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</si>
  <si>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</si>
  <si>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</si>
  <si>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</si>
  <si>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</si>
  <si>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</si>
  <si>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</si>
  <si>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</si>
  <si>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</si>
  <si>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</si>
  <si>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</si>
  <si>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</si>
  <si>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</si>
  <si>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</si>
  <si>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</si>
  <si>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</si>
  <si>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</si>
  <si>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</si>
  <si>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</si>
  <si>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</si>
  <si>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</si>
  <si>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</si>
  <si>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</si>
  <si>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</si>
  <si>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</si>
  <si>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</si>
  <si>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</si>
  <si>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</si>
  <si>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</si>
  <si>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</si>
  <si>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</si>
  <si>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</si>
  <si>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</si>
  <si>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</si>
  <si>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</si>
  <si>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</si>
  <si>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</si>
  <si>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</si>
  <si>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</si>
  <si>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</si>
  <si>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</si>
  <si>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</si>
  <si>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</si>
  <si>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</si>
  <si>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</si>
  <si>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</si>
  <si>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</si>
  <si>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</si>
  <si>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</si>
  <si>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</si>
  <si>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</si>
  <si>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</si>
  <si>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</si>
  <si>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</si>
  <si>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</si>
  <si>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</si>
  <si>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</si>
  <si>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</si>
  <si>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</si>
  <si>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</si>
  <si>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</si>
  <si>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</si>
  <si>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</si>
  <si>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</si>
  <si>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</si>
  <si>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</si>
  <si>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</si>
  <si>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</si>
  <si>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</si>
  <si>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</si>
  <si>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</si>
  <si>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</si>
  <si>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</si>
  <si>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</si>
  <si>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</si>
  <si>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</si>
  <si>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</si>
  <si>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</si>
  <si>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</si>
  <si>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</si>
  <si>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</si>
  <si>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</si>
  <si>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</si>
  <si>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</si>
  <si>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</si>
  <si>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</si>
  <si>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</si>
  <si>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</si>
  <si>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</si>
  <si>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</si>
  <si>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</si>
  <si>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</si>
  <si>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</si>
  <si>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</si>
  <si>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</si>
  <si>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</si>
  <si>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</si>
  <si>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</si>
  <si>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</si>
  <si>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</si>
  <si>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</si>
  <si>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</si>
  <si>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</si>
  <si>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</si>
  <si>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</si>
  <si>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</si>
  <si>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</si>
  <si>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</si>
  <si>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</si>
  <si>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</si>
  <si>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</si>
  <si>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</si>
  <si>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</si>
  <si>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</si>
  <si>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</si>
  <si>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</si>
  <si>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</si>
  <si>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</si>
  <si>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</si>
  <si>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</si>
  <si>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</si>
  <si>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</si>
  <si>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</si>
  <si>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</si>
  <si>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</si>
  <si>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</si>
  <si>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</si>
  <si>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</si>
  <si>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</si>
  <si>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</si>
  <si>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</si>
  <si>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</si>
  <si>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</si>
  <si>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</si>
  <si>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</si>
  <si>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</si>
  <si>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</si>
  <si>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</si>
  <si>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</si>
  <si>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</si>
  <si>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</si>
  <si>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</si>
  <si>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</si>
  <si>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</si>
  <si>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</si>
  <si>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</si>
  <si>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</si>
  <si>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</si>
  <si>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</si>
  <si>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</si>
  <si>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</si>
  <si>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</si>
  <si>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</si>
  <si>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</si>
  <si>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</si>
  <si>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</si>
  <si>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</si>
  <si>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</si>
  <si>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</si>
  <si>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</si>
  <si>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</si>
  <si>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</si>
  <si>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</si>
  <si>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</si>
  <si>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</si>
  <si>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</si>
  <si>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</si>
  <si>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</si>
  <si>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</si>
  <si>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</si>
  <si>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</si>
  <si>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</si>
  <si>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</si>
  <si>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</si>
  <si>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</si>
  <si>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</si>
  <si>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</si>
  <si>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</si>
  <si>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</si>
  <si>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</si>
  <si>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</si>
  <si>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</si>
  <si>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</si>
  <si>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</si>
  <si>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</si>
  <si>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</si>
  <si>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</si>
  <si>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</si>
  <si>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</si>
  <si>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</si>
  <si>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</si>
  <si>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</si>
  <si>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</si>
  <si>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</si>
  <si>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</si>
  <si>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</si>
  <si>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</si>
  <si>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</si>
  <si>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</si>
  <si>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</si>
  <si>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</si>
  <si>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</si>
  <si>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</si>
  <si>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</si>
  <si>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</si>
  <si>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</si>
  <si>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</si>
  <si>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</si>
  <si>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</si>
  <si>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</si>
  <si>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</si>
  <si>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</si>
  <si>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</si>
  <si>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</si>
  <si>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</si>
  <si>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</si>
  <si>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</si>
  <si>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</si>
  <si>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</si>
  <si>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</si>
  <si>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</si>
  <si>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</si>
  <si>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</si>
  <si>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</si>
  <si>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</si>
  <si>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</si>
  <si>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</si>
  <si>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</si>
  <si>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</si>
  <si>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</si>
  <si>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</si>
  <si>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</si>
  <si>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</si>
  <si>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</si>
  <si>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</si>
  <si>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</si>
  <si>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</si>
  <si>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</si>
  <si>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</si>
  <si>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</si>
  <si>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</si>
  <si>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</si>
  <si>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</si>
  <si>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</si>
  <si>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</si>
  <si>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</si>
  <si>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</si>
  <si>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</si>
  <si>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</si>
  <si>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</si>
  <si>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</si>
  <si>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</si>
  <si>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</si>
  <si>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</si>
  <si>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</si>
  <si>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</si>
  <si>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</si>
  <si>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</si>
  <si>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</si>
  <si>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</si>
  <si>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</si>
  <si>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</si>
  <si>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</si>
  <si>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</si>
  <si>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</si>
  <si>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</si>
  <si>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</si>
  <si>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</si>
  <si>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</si>
  <si>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</si>
  <si>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</si>
  <si>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</si>
  <si>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</si>
  <si>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</si>
  <si>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</si>
  <si>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</si>
  <si>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</si>
  <si>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</si>
  <si>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</si>
  <si>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</si>
  <si>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</si>
  <si>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</si>
  <si>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</si>
  <si>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</si>
  <si>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</si>
  <si>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</si>
  <si>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</si>
  <si>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</si>
  <si>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</si>
  <si>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</si>
  <si>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</si>
  <si>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</si>
  <si>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</si>
  <si>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</si>
  <si>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</si>
  <si>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</si>
  <si>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</si>
  <si>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</si>
  <si>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</si>
  <si>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</si>
  <si>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</si>
  <si>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</si>
  <si>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</si>
  <si>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</si>
  <si>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</si>
  <si>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</si>
  <si>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</si>
  <si>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</si>
  <si>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</si>
  <si>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</si>
  <si>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</si>
  <si>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</si>
  <si>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</si>
  <si>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</si>
  <si>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</si>
  <si>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</si>
  <si>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</si>
  <si>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</si>
  <si>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</si>
  <si>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</si>
  <si>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</si>
  <si>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</si>
  <si>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</si>
  <si>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</si>
  <si>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</si>
  <si>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</si>
  <si>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</si>
  <si>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</si>
  <si>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</si>
  <si>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</si>
  <si>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</si>
  <si>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</si>
  <si>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</si>
  <si>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</si>
  <si>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</si>
  <si>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</si>
  <si>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</si>
  <si>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</si>
  <si>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</si>
  <si>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</si>
  <si>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</si>
  <si>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</si>
  <si>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</si>
  <si>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</si>
  <si>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</si>
  <si>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</si>
  <si>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</si>
  <si>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</si>
  <si>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</si>
  <si>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</si>
  <si>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</si>
  <si>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</si>
  <si>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</si>
  <si>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</si>
  <si>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</si>
  <si>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</si>
  <si>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</si>
  <si>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</si>
  <si>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</si>
  <si>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</si>
  <si>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</si>
  <si>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</si>
  <si>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</si>
  <si>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</si>
  <si>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</si>
  <si>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</si>
  <si>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</si>
  <si>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</si>
  <si>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</si>
  <si>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</si>
  <si>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</si>
  <si>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</si>
  <si>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</si>
  <si>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</si>
  <si>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</si>
  <si>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</si>
  <si>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</si>
  <si>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</si>
  <si>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</si>
  <si>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</si>
  <si>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</si>
  <si>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</si>
  <si>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</si>
  <si>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</si>
  <si>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</si>
  <si>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</si>
  <si>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</si>
  <si>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</si>
  <si>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</si>
  <si>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</si>
  <si>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</si>
  <si>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</si>
  <si>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</si>
  <si>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</si>
  <si>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</si>
  <si>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</si>
  <si>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</si>
  <si>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</si>
  <si>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</si>
  <si>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</si>
  <si>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</si>
  <si>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</si>
  <si>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</si>
  <si>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</si>
  <si>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</si>
  <si>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</si>
  <si>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</si>
  <si>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</si>
  <si>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</si>
  <si>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</si>
  <si>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</si>
  <si>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</si>
  <si>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</si>
  <si>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</si>
  <si>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</si>
  <si>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</si>
  <si>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</si>
  <si>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</si>
  <si>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</si>
  <si>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</si>
  <si>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</si>
  <si>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</si>
  <si>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</si>
  <si>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</si>
  <si>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</si>
  <si>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</si>
  <si>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</si>
  <si>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</si>
  <si>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</si>
  <si>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</si>
  <si>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</si>
  <si>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</si>
  <si>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</si>
  <si>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</si>
  <si>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</si>
  <si>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</si>
  <si>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</si>
  <si>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</si>
  <si>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</si>
  <si>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</si>
  <si>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</si>
  <si>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</si>
  <si>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</si>
  <si>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</si>
  <si>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</si>
  <si>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</si>
  <si>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</si>
  <si>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</si>
  <si>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</si>
  <si>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</si>
  <si>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</si>
  <si>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</si>
  <si>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</si>
  <si>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</si>
  <si>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</si>
  <si>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</si>
  <si>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</si>
  <si>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</si>
  <si>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</si>
  <si>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</si>
  <si>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</si>
  <si>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</si>
  <si>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</si>
  <si>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</si>
  <si>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</si>
  <si>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</si>
  <si>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</si>
  <si>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</si>
  <si>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</si>
  <si>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</si>
  <si>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</si>
  <si>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</si>
  <si>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</si>
  <si>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</si>
  <si>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</si>
  <si>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</si>
  <si>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</si>
  <si>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</si>
  <si>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</si>
  <si>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</si>
  <si>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</si>
  <si>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</si>
  <si>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</si>
  <si>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</si>
  <si>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</si>
  <si>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</si>
  <si>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</si>
  <si>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</si>
  <si>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</si>
  <si>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</si>
  <si>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</si>
  <si>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</si>
  <si>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</si>
  <si>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</si>
  <si>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</si>
  <si>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</si>
  <si>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</si>
  <si>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</si>
  <si>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</si>
  <si>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</si>
  <si>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</si>
  <si>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</si>
  <si>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</si>
  <si>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</si>
  <si>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</si>
  <si>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</si>
  <si>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</si>
  <si>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</si>
  <si>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</si>
  <si>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</si>
  <si>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</si>
  <si>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</si>
  <si>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</si>
  <si>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</si>
  <si>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</si>
  <si>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</si>
  <si>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</si>
  <si>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</si>
  <si>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</si>
  <si>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</si>
  <si>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</si>
  <si>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</si>
  <si>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</si>
  <si>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</si>
  <si>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</si>
  <si>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</si>
  <si>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</si>
  <si>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</si>
  <si>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</si>
  <si>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</si>
  <si>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</si>
  <si>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</si>
  <si>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</si>
  <si>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</si>
  <si>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</si>
  <si>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</si>
  <si>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</si>
  <si>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</si>
  <si>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</si>
  <si>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</si>
  <si>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</si>
  <si>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</si>
  <si>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</si>
  <si>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</si>
  <si>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</si>
  <si>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</si>
  <si>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</si>
  <si>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</si>
  <si>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</si>
  <si>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</si>
  <si>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</si>
  <si>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</si>
  <si>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</si>
  <si>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</si>
  <si>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</si>
  <si>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</si>
  <si>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</si>
  <si>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</si>
  <si>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</si>
  <si>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</si>
  <si>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</si>
  <si>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</si>
  <si>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</si>
  <si>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</si>
  <si>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</si>
  <si>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</si>
  <si>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</si>
  <si>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</si>
  <si>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</si>
  <si>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</si>
  <si>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</si>
  <si>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</si>
  <si>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</si>
  <si>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</si>
  <si>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</si>
  <si>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</si>
  <si>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</si>
  <si>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</si>
  <si>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</si>
  <si>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</si>
  <si>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</si>
  <si>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</si>
  <si>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</si>
  <si>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</si>
  <si>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</si>
  <si>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</si>
  <si>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</si>
  <si>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</si>
  <si>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</si>
  <si>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</si>
  <si>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</si>
  <si>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</si>
  <si>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</si>
  <si>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</si>
  <si>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</si>
  <si>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</si>
  <si>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</si>
  <si>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</si>
  <si>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</si>
  <si>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</si>
  <si>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</si>
  <si>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</si>
  <si>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</si>
  <si>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</si>
  <si>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</si>
  <si>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</si>
  <si>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</si>
  <si>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</si>
  <si>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</si>
  <si>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</si>
  <si>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</si>
  <si>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</si>
  <si>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</si>
  <si>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</si>
  <si>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</si>
  <si>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</si>
  <si>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</si>
  <si>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</si>
  <si>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</si>
  <si>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</si>
  <si>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</si>
  <si>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</si>
  <si>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</si>
  <si>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</si>
  <si>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</si>
  <si>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</si>
  <si>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</si>
  <si>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</si>
  <si>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</si>
  <si>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</si>
  <si>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</si>
  <si>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</si>
  <si>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</si>
  <si>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</si>
  <si>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</si>
  <si>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</si>
  <si>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</si>
  <si>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</si>
  <si>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</si>
  <si>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</si>
  <si>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</si>
  <si>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</si>
  <si>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</si>
  <si>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</si>
  <si>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</si>
  <si>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</si>
  <si>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</si>
  <si>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</si>
  <si>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</si>
  <si>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</si>
  <si>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</si>
  <si>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</si>
  <si>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</si>
  <si>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</si>
  <si>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</si>
  <si>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</si>
  <si>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</si>
  <si>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</si>
  <si>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</si>
  <si>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</si>
  <si>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</si>
  <si>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</si>
  <si>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</si>
  <si>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</si>
  <si>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</si>
  <si>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</si>
  <si>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</si>
  <si>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</si>
  <si>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</si>
  <si>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</si>
  <si>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</si>
  <si>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</si>
  <si>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</si>
  <si>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</si>
  <si>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</si>
  <si>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</si>
  <si>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</si>
  <si>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</si>
  <si>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</si>
  <si>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</si>
  <si>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</si>
  <si>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</si>
  <si>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</si>
  <si>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</si>
  <si>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</si>
  <si>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</si>
  <si>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</si>
  <si>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</si>
  <si>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</si>
  <si>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</si>
  <si>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</si>
  <si>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</si>
  <si>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</si>
  <si>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</si>
  <si>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</si>
  <si>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</si>
  <si>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</si>
  <si>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</si>
  <si>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</si>
  <si>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</si>
  <si>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</si>
  <si>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</si>
  <si>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</si>
  <si>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</si>
  <si>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</si>
  <si>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</si>
  <si>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</si>
  <si>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</si>
  <si>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</si>
  <si>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</si>
  <si>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</si>
  <si>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</si>
  <si>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</si>
  <si>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</si>
  <si>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</si>
  <si>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</si>
  <si>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</si>
  <si>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</si>
  <si>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</si>
  <si>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</si>
  <si>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</si>
  <si>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</si>
  <si>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</si>
  <si>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</si>
  <si>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</si>
  <si>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</si>
  <si>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</si>
  <si>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</si>
  <si>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</si>
  <si>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</si>
  <si>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</si>
  <si>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</si>
  <si>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</si>
  <si>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</si>
  <si>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</si>
  <si>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</si>
  <si>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</si>
  <si>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</si>
  <si>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</si>
  <si>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</si>
  <si>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</si>
  <si>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</si>
  <si>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</si>
  <si>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</si>
  <si>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</si>
  <si>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</si>
  <si>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</si>
  <si>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</si>
  <si>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</si>
  <si>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</si>
  <si>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</si>
  <si>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</si>
  <si>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</si>
  <si>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</si>
  <si>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</si>
  <si>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</si>
  <si>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</si>
  <si>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</si>
  <si>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</si>
  <si>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</si>
  <si>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</si>
  <si>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</si>
  <si>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</si>
  <si>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</si>
  <si>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</si>
  <si>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</si>
  <si>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</si>
  <si>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</si>
  <si>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</si>
  <si>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</si>
  <si>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</si>
  <si>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</si>
  <si>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</si>
  <si>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</si>
  <si>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</si>
  <si>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</si>
  <si>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</si>
  <si>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</si>
  <si>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</si>
  <si>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</si>
  <si>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</si>
  <si>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</si>
  <si>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</si>
  <si>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</si>
  <si>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</si>
  <si>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</si>
  <si>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</si>
  <si>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</si>
  <si>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</si>
  <si>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</si>
  <si>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</si>
  <si>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</si>
  <si>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</si>
  <si>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</si>
  <si>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</si>
  <si>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</si>
  <si>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</si>
  <si>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</si>
  <si>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</si>
  <si>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</si>
  <si>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</si>
  <si>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</si>
  <si>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</si>
  <si>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</si>
  <si>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</si>
  <si>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</si>
  <si>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</si>
  <si>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</si>
  <si>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</si>
  <si>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</si>
  <si>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</si>
  <si>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</si>
  <si>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</si>
  <si>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</si>
  <si>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</si>
  <si>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</si>
  <si>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</si>
  <si>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</si>
  <si>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</si>
  <si>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</si>
  <si>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</si>
  <si>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</si>
  <si>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</si>
  <si>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</si>
  <si>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</si>
  <si>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</si>
  <si>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</si>
  <si>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</si>
  <si>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</si>
  <si>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</si>
  <si>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</si>
  <si>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</si>
  <si>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</si>
  <si>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</si>
  <si>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</si>
  <si>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</si>
  <si>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</si>
  <si>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</si>
  <si>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</si>
  <si>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</si>
  <si>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</si>
  <si>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</si>
  <si>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</si>
  <si>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</si>
  <si>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</si>
  <si>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</si>
  <si>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</si>
  <si>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</si>
  <si>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</si>
  <si>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</si>
  <si>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</si>
  <si>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</si>
  <si>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</si>
  <si>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</si>
  <si>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</si>
  <si>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</si>
  <si>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</si>
  <si>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</si>
  <si>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</si>
  <si>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</si>
  <si>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</si>
  <si>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</si>
  <si>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</si>
  <si>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</si>
  <si>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</si>
  <si>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</si>
  <si>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</si>
  <si>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</si>
  <si>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</si>
  <si>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</si>
  <si>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</si>
  <si>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</si>
  <si>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</si>
  <si>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</si>
  <si>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</si>
  <si>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</si>
  <si>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</si>
  <si>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</si>
  <si>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</si>
  <si>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</si>
  <si>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</si>
  <si>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</si>
  <si>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</si>
  <si>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</si>
  <si>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</si>
  <si>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</si>
  <si>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</si>
  <si>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</si>
  <si>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</si>
  <si>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</si>
  <si>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</si>
  <si>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</si>
  <si>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</si>
  <si>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</si>
  <si>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</si>
  <si>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</si>
  <si>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</si>
  <si>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</si>
  <si>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</si>
  <si>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</si>
  <si>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</si>
  <si>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</si>
  <si>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</si>
  <si>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</si>
  <si>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</si>
  <si>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</si>
  <si>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</si>
  <si>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</si>
  <si>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</si>
  <si>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</si>
  <si>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</si>
  <si>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</si>
  <si>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</si>
  <si>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</si>
  <si>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</si>
  <si>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</si>
  <si>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</si>
  <si>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</si>
  <si>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</si>
  <si>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</si>
  <si>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</si>
  <si>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</si>
  <si>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</si>
  <si>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</si>
  <si>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</si>
  <si>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</si>
  <si>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</si>
  <si>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</si>
  <si>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</si>
  <si>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</si>
  <si>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</si>
  <si>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</si>
  <si>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</si>
  <si>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</si>
  <si>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</si>
  <si>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</si>
  <si>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</si>
  <si>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</si>
  <si>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</si>
  <si>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</si>
  <si>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</si>
  <si>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</si>
  <si>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</si>
  <si>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</si>
  <si>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</si>
  <si>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</si>
  <si>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</si>
  <si>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</si>
  <si>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</si>
  <si>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</si>
  <si>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</si>
  <si>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</si>
  <si>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</si>
  <si>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</si>
  <si>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</si>
  <si>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</si>
  <si>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</si>
  <si>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</si>
  <si>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</si>
  <si>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</si>
  <si>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</si>
  <si>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</si>
  <si>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</si>
  <si>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</si>
  <si>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</si>
  <si>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</si>
  <si>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</si>
  <si>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</si>
  <si>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</si>
  <si>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</si>
  <si>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</si>
  <si>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</si>
  <si>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</si>
  <si>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</si>
  <si>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</si>
  <si>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</si>
  <si>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</si>
  <si>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</si>
  <si>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</si>
  <si>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</si>
  <si>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</si>
  <si>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</si>
  <si>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</si>
  <si>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</si>
  <si>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</si>
  <si>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</si>
  <si>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</si>
  <si>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</si>
  <si>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</si>
  <si>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</si>
  <si>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</si>
  <si>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</si>
  <si>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</si>
  <si>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</si>
  <si>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</si>
  <si>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</si>
  <si>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</si>
  <si>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</si>
  <si>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</si>
  <si>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</si>
  <si>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</si>
  <si>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</si>
  <si>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</si>
  <si>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</si>
  <si>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</si>
  <si>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</si>
  <si>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</si>
  <si>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</si>
  <si>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</si>
  <si>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</si>
  <si>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</si>
  <si>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</si>
  <si>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</si>
  <si>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</si>
  <si>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</si>
  <si>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</si>
  <si>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</si>
  <si>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</si>
  <si>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</si>
  <si>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</si>
  <si>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</si>
  <si>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</si>
  <si>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</si>
  <si>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</si>
  <si>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</si>
  <si>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</si>
  <si>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</si>
  <si>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</si>
  <si>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</si>
  <si>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</si>
  <si>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</si>
  <si>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</si>
  <si>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</si>
  <si>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</si>
  <si>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</si>
  <si>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</si>
  <si>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</si>
  <si>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</si>
  <si>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</si>
  <si>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</si>
  <si>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</si>
  <si>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</si>
  <si>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</si>
  <si>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</si>
  <si>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</si>
  <si>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</si>
  <si>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</si>
  <si>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</si>
  <si>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</si>
  <si>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</si>
  <si>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</si>
  <si>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</si>
  <si>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</si>
  <si>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</si>
  <si>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</si>
  <si>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</si>
  <si>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</si>
  <si>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</si>
  <si>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</si>
  <si>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</si>
  <si>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</si>
  <si>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</si>
  <si>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</si>
  <si>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</si>
  <si>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</si>
  <si>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</si>
  <si>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</si>
  <si>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</si>
  <si>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</si>
  <si>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</si>
  <si>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</si>
  <si>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</si>
  <si>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</si>
  <si>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</si>
  <si>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</si>
  <si>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</si>
  <si>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</si>
  <si>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</si>
  <si>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</si>
  <si>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</si>
  <si>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</si>
  <si>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</si>
  <si>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</si>
  <si>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</si>
  <si>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</si>
  <si>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</si>
  <si>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</si>
  <si>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</si>
  <si>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</si>
  <si>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</si>
  <si>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</si>
  <si>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</si>
  <si>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</si>
  <si>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</si>
  <si>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</si>
  <si>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</si>
  <si>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</si>
  <si>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</si>
  <si>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</si>
  <si>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</si>
  <si>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</si>
  <si>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</si>
  <si>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</si>
  <si>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</si>
  <si>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</si>
  <si>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</si>
  <si>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</si>
  <si>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</si>
  <si>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</si>
  <si>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</si>
  <si>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</si>
  <si>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</si>
  <si>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</si>
  <si>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</si>
  <si>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</si>
  <si>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</si>
  <si>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</si>
  <si>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</si>
  <si>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</si>
  <si>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</si>
  <si>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</si>
  <si>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</si>
  <si>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</si>
  <si>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</si>
  <si>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</si>
  <si>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</si>
  <si>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</si>
  <si>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</si>
  <si>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</si>
  <si>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</si>
  <si>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</si>
  <si>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</si>
  <si>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</si>
  <si>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</si>
  <si>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</si>
  <si>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</si>
  <si>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</si>
  <si>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</si>
  <si>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</si>
  <si>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</si>
  <si>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</si>
  <si>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</si>
  <si>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</si>
  <si>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</si>
  <si>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</si>
  <si>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</si>
  <si>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</si>
  <si>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</si>
  <si>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</si>
  <si>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</si>
  <si>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</si>
  <si>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</si>
  <si>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</si>
  <si>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</si>
  <si>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</si>
  <si>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</si>
  <si>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</si>
  <si>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</si>
  <si>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</si>
  <si>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</si>
  <si>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</si>
  <si>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</si>
  <si>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</si>
  <si>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</si>
  <si>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</si>
  <si>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</si>
  <si>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</si>
  <si>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</si>
  <si>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</si>
  <si>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</si>
  <si>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</si>
  <si>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</si>
  <si>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</si>
  <si>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</si>
  <si>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</si>
  <si>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</si>
  <si>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</si>
  <si>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</si>
  <si>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</si>
  <si>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</si>
  <si>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</si>
  <si>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</si>
  <si>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</si>
  <si>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</si>
  <si>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</si>
  <si>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</si>
  <si>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</si>
  <si>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</si>
  <si>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</si>
  <si>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</si>
  <si>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</si>
  <si>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</si>
  <si>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</si>
  <si>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</si>
  <si>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</si>
  <si>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</si>
  <si>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</si>
  <si>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</si>
  <si>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</si>
  <si>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</si>
  <si>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</si>
  <si>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</si>
  <si>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</si>
  <si>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</si>
  <si>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</si>
  <si>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</si>
  <si>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</si>
  <si>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</si>
  <si>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</si>
  <si>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</si>
  <si>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</si>
  <si>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</si>
  <si>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</si>
  <si>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</si>
  <si>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</si>
  <si>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</si>
  <si>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</si>
  <si>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</si>
  <si>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</si>
  <si>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</si>
  <si>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</si>
  <si>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</si>
  <si>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</si>
  <si>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</si>
  <si>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</si>
  <si>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</si>
  <si>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</si>
  <si>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</si>
  <si>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</si>
  <si>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</si>
  <si>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</si>
  <si>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</si>
  <si>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</si>
  <si>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</si>
  <si>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</si>
  <si>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</si>
  <si>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</si>
  <si>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</si>
  <si>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</si>
  <si>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</si>
  <si>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</si>
  <si>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</si>
  <si>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</si>
  <si>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</si>
  <si>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</si>
  <si>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</si>
  <si>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</si>
  <si>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</si>
  <si>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</si>
  <si>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</si>
  <si>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</si>
  <si>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</si>
  <si>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</si>
  <si>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</si>
  <si>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</si>
  <si>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</si>
  <si>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</si>
  <si>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</si>
  <si>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</si>
  <si>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</si>
  <si>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</si>
  <si>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</si>
  <si>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</si>
  <si>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</si>
  <si>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</si>
  <si>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</si>
  <si>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</si>
  <si>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</si>
  <si>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</si>
  <si>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</si>
  <si>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</si>
  <si>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</si>
  <si>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</si>
  <si>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</si>
  <si>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</si>
  <si>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</si>
  <si>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</si>
  <si>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</si>
  <si>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</si>
  <si>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</si>
  <si>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</si>
  <si>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</si>
  <si>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</si>
  <si>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</si>
  <si>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</si>
  <si>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</si>
  <si>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</si>
  <si>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</si>
  <si>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</si>
  <si>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</si>
  <si>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</si>
  <si>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</si>
  <si>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</si>
  <si>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</si>
  <si>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</si>
  <si>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</si>
  <si>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</si>
  <si>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</si>
  <si>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</si>
  <si>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</si>
  <si>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</si>
  <si>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</si>
  <si>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</si>
  <si>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</si>
  <si>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</si>
  <si>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</si>
  <si>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</si>
  <si>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</si>
  <si>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</si>
  <si>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</si>
  <si>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</si>
  <si>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</si>
  <si>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</si>
  <si>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</si>
  <si>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</si>
  <si>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</si>
  <si>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</si>
  <si>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</si>
  <si>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</si>
  <si>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</si>
  <si>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</si>
  <si>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</si>
  <si>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</si>
  <si>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</si>
  <si>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</si>
  <si>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</si>
  <si>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</si>
  <si>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</si>
  <si>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</si>
  <si>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</si>
  <si>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</si>
  <si>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</si>
  <si>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</si>
  <si>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</si>
  <si>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</si>
  <si>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</si>
  <si>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</si>
  <si>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</si>
  <si>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</si>
  <si>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</si>
  <si>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</si>
  <si>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</si>
  <si>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</si>
  <si>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</si>
  <si>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</si>
  <si>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</si>
  <si>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</si>
  <si>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</si>
  <si>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</si>
  <si>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</si>
  <si>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</si>
  <si>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</si>
  <si>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</si>
  <si>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</si>
  <si>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</si>
  <si>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</si>
  <si>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</si>
  <si>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</si>
  <si>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</si>
  <si>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</si>
  <si>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</si>
  <si>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</si>
  <si>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</si>
  <si>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</si>
  <si>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</si>
  <si>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</si>
  <si>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</si>
  <si>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</si>
  <si>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</si>
  <si>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</si>
  <si>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</si>
  <si>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</si>
  <si>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</si>
  <si>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</si>
  <si>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</si>
  <si>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</si>
  <si>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</si>
  <si>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</si>
  <si>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</si>
  <si>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</si>
  <si>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</si>
  <si>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</si>
  <si>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</si>
  <si>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</si>
  <si>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</si>
  <si>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</si>
  <si>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</si>
  <si>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</si>
  <si>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</si>
  <si>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</si>
  <si>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</si>
  <si>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</si>
  <si>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</si>
  <si>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</si>
  <si>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</si>
  <si>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</si>
  <si>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</si>
  <si>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</si>
  <si>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</si>
  <si>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</si>
  <si>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</si>
  <si>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</si>
  <si>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</si>
  <si>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</si>
  <si>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</si>
  <si>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</si>
  <si>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</si>
  <si>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</si>
  <si>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</si>
  <si>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</si>
  <si>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</si>
  <si>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</si>
  <si>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</si>
  <si>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</si>
  <si>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</si>
  <si>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</si>
  <si>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</si>
  <si>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</si>
  <si>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</si>
  <si>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</si>
  <si>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</si>
  <si>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</si>
  <si>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</si>
  <si>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</si>
  <si>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</si>
  <si>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</si>
  <si>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</si>
  <si>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</si>
  <si>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</si>
  <si>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</si>
  <si>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</si>
  <si>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</si>
  <si>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</si>
  <si>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</si>
  <si>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</si>
  <si>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</si>
  <si>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</si>
  <si>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</si>
  <si>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</si>
  <si>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</si>
  <si>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</si>
  <si>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</si>
  <si>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</si>
  <si>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</si>
  <si>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</si>
  <si>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</si>
  <si>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</si>
  <si>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</si>
  <si>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</si>
  <si>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</si>
  <si>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</si>
  <si>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</si>
  <si>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</si>
  <si>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</si>
  <si>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</si>
  <si>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</si>
  <si>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</si>
  <si>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</si>
  <si>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</si>
  <si>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</si>
  <si>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</si>
  <si>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</si>
  <si>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</si>
  <si>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</si>
  <si>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</si>
  <si>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</si>
  <si>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</si>
  <si>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</si>
  <si>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</si>
  <si>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</si>
  <si>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</si>
  <si>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</si>
  <si>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</si>
  <si>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</si>
  <si>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</si>
  <si>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</si>
  <si>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</si>
  <si>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</si>
  <si>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</si>
  <si>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</si>
  <si>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</si>
  <si>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</si>
  <si>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</si>
  <si>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</si>
  <si>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</si>
  <si>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</si>
  <si>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</si>
  <si>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</si>
  <si>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</si>
  <si>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</si>
  <si>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</si>
  <si>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</si>
  <si>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</si>
  <si>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</si>
  <si>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</si>
  <si>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</si>
  <si>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</si>
  <si>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</si>
  <si>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</si>
  <si>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</si>
  <si>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</si>
  <si>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</si>
  <si>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</si>
  <si>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</si>
  <si>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</si>
  <si>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</si>
  <si>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</si>
  <si>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</si>
  <si>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</si>
  <si>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</si>
  <si>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</si>
  <si>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</si>
  <si>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</si>
  <si>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</si>
  <si>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</si>
  <si>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</si>
  <si>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</si>
  <si>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</si>
  <si>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</si>
  <si>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</si>
  <si>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</si>
  <si>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</si>
  <si>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</si>
  <si>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</si>
  <si>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</si>
  <si>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</si>
  <si>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</si>
  <si>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</si>
  <si>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</si>
  <si>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</si>
  <si>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</si>
  <si>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</si>
  <si>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</si>
  <si>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</si>
  <si>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</si>
  <si>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</si>
  <si>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</si>
  <si>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</si>
  <si>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</si>
  <si>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</si>
  <si>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</si>
  <si>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</si>
  <si>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</si>
  <si>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</si>
  <si>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</si>
  <si>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</si>
  <si>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</si>
  <si>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</si>
  <si>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</si>
  <si>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</si>
  <si>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</si>
  <si>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</si>
  <si>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</si>
  <si>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</si>
  <si>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</si>
  <si>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</si>
  <si>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</si>
  <si>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</si>
  <si>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</si>
  <si>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</si>
  <si>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</si>
  <si>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</si>
  <si>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</si>
  <si>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</si>
  <si>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</si>
  <si>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</si>
  <si>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</si>
  <si>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</si>
  <si>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</si>
  <si>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</si>
  <si>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</si>
  <si>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</si>
  <si>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</si>
  <si>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</si>
  <si>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</si>
  <si>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</si>
  <si>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</si>
  <si>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</si>
  <si>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</si>
  <si>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</si>
  <si>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</si>
  <si>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</si>
  <si>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</si>
  <si>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</si>
  <si>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</si>
  <si>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</si>
  <si>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</si>
  <si>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</si>
  <si>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</si>
  <si>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</si>
  <si>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</si>
  <si>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</si>
  <si>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</si>
  <si>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</si>
  <si>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</si>
  <si>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</si>
  <si>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</si>
  <si>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</si>
  <si>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</si>
  <si>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</si>
  <si>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</si>
  <si>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</si>
  <si>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</si>
  <si>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</si>
  <si>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</si>
  <si>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</si>
  <si>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</si>
  <si>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</si>
  <si>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</si>
  <si>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</si>
  <si>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</si>
  <si>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</si>
  <si>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</si>
  <si>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</si>
  <si>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</si>
  <si>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</si>
  <si>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</si>
  <si>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</si>
  <si>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</si>
  <si>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</si>
  <si>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</si>
  <si>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</si>
  <si>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</si>
  <si>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</si>
  <si>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</si>
  <si>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</si>
  <si>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</si>
  <si>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</si>
  <si>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</si>
  <si>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</si>
  <si>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</si>
  <si>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</si>
  <si>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</si>
  <si>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</si>
  <si>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</si>
  <si>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</si>
  <si>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</si>
  <si>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</si>
  <si>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</si>
  <si>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</si>
  <si>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</si>
  <si>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</si>
  <si>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</si>
  <si>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</si>
  <si>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</si>
  <si>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</si>
  <si>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</si>
  <si>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</si>
  <si>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</si>
  <si>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</si>
  <si>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</si>
  <si>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</si>
  <si>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</si>
  <si>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</si>
  <si>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</si>
  <si>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</si>
  <si>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</si>
  <si>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</si>
  <si>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</si>
  <si>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</si>
  <si>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</si>
  <si>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</si>
  <si>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</si>
  <si>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</si>
  <si>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</si>
  <si>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</si>
  <si>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</si>
  <si>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</si>
  <si>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</si>
  <si>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</si>
  <si>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</si>
  <si>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</si>
  <si>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</si>
  <si>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</si>
  <si>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</si>
  <si>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</si>
  <si>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</si>
  <si>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</si>
  <si>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</si>
  <si>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</si>
  <si>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</si>
  <si>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</si>
  <si>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</si>
  <si>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</si>
  <si>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</si>
  <si>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</si>
  <si>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</si>
  <si>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</si>
  <si>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</si>
  <si>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</si>
  <si>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</si>
  <si>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</si>
  <si>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</si>
  <si>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</si>
  <si>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</si>
  <si>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</si>
  <si>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</si>
  <si>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</si>
  <si>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</si>
  <si>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</si>
  <si>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</si>
  <si>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</si>
  <si>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</si>
  <si>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</si>
  <si>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</si>
  <si>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</si>
  <si>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</si>
  <si>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</si>
  <si>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</si>
  <si>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</si>
  <si>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</si>
  <si>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</si>
  <si>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</si>
  <si>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</si>
  <si>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</si>
  <si>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</si>
  <si>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</si>
  <si>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</si>
  <si>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</si>
  <si>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</si>
  <si>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</si>
  <si>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</si>
  <si>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</si>
  <si>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</si>
  <si>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</si>
  <si>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</si>
  <si>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</si>
  <si>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</si>
  <si>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</si>
  <si>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</si>
  <si>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</si>
  <si>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</si>
  <si>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</si>
  <si>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</si>
  <si>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</si>
  <si>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</si>
  <si>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</si>
  <si>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</si>
  <si>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</si>
  <si>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</si>
  <si>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</si>
  <si>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</si>
  <si>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</si>
  <si>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</si>
  <si>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</si>
  <si>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</si>
  <si>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</si>
  <si>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</si>
  <si>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</si>
  <si>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</si>
  <si>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</si>
  <si>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</si>
  <si>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</si>
  <si>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</si>
  <si>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</si>
  <si>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</si>
  <si>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</si>
  <si>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</si>
  <si>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</si>
  <si>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</si>
  <si>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</si>
  <si>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</si>
  <si>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</si>
  <si>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</si>
  <si>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</si>
  <si>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</si>
  <si>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</si>
  <si>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</si>
  <si>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</si>
  <si>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</si>
  <si>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</si>
  <si>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</si>
  <si>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</si>
  <si>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</si>
  <si>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</si>
  <si>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</si>
  <si>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</si>
  <si>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</si>
  <si>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</si>
  <si>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</si>
  <si>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</si>
  <si>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</si>
  <si>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</si>
  <si>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</si>
  <si>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</si>
  <si>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</si>
  <si>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</si>
  <si>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</si>
  <si>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</si>
  <si>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</si>
  <si>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</si>
  <si>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</si>
  <si>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</si>
  <si>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</si>
  <si>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</si>
  <si>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</si>
  <si>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</si>
  <si>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</si>
  <si>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</si>
  <si>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</si>
  <si>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</si>
  <si>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</si>
  <si>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</si>
  <si>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</si>
  <si>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</si>
  <si>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</si>
  <si>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</si>
  <si>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</si>
  <si>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</si>
  <si>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</si>
  <si>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</si>
  <si>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</si>
  <si>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</si>
  <si>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</si>
  <si>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</si>
  <si>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</si>
  <si>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</si>
  <si>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</si>
  <si>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</si>
  <si>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</si>
  <si>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</si>
  <si>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</si>
  <si>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</si>
  <si>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</si>
  <si>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</si>
  <si>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</si>
  <si>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</si>
  <si>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</si>
  <si>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</si>
  <si>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</si>
  <si>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</si>
  <si>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</si>
  <si>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</si>
  <si>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</si>
  <si>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</si>
  <si>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</si>
  <si>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</si>
  <si>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</si>
  <si>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</si>
  <si>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</si>
  <si>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</si>
  <si>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</si>
  <si>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</si>
  <si>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</si>
  <si>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</si>
  <si>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</si>
  <si>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</si>
  <si>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</si>
  <si>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</si>
  <si>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</si>
  <si>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</si>
  <si>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</si>
  <si>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</si>
  <si>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</si>
  <si>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</si>
  <si>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</si>
  <si>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</si>
  <si>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</si>
  <si>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</si>
  <si>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</si>
  <si>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</si>
  <si>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</si>
  <si>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</si>
  <si>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</si>
  <si>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</si>
  <si>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</si>
  <si>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</si>
  <si>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</si>
  <si>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</si>
  <si>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</si>
  <si>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</si>
  <si>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</si>
  <si>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</si>
  <si>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</si>
  <si>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</si>
  <si>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</si>
  <si>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</si>
  <si>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</si>
  <si>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</si>
  <si>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</si>
  <si>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</si>
  <si>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</si>
  <si>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</si>
  <si>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</si>
  <si>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</si>
  <si>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</si>
  <si>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</si>
  <si>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</si>
  <si>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</si>
  <si>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</si>
  <si>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</si>
  <si>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</si>
  <si>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</si>
  <si>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</si>
  <si>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</si>
  <si>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</si>
  <si>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</si>
  <si>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</si>
  <si>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</si>
  <si>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</si>
  <si>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</si>
  <si>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</si>
  <si>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</si>
  <si>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</si>
  <si>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</si>
  <si>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</si>
  <si>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</si>
  <si>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</si>
  <si>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</si>
  <si>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</si>
  <si>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</si>
  <si>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</si>
  <si>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</si>
  <si>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</si>
  <si>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</si>
  <si>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</si>
  <si>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</si>
  <si>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</si>
  <si>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</si>
  <si>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</si>
  <si>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</si>
  <si>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</si>
  <si>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</si>
  <si>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</si>
  <si>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</si>
  <si>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</si>
  <si>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</si>
  <si>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</si>
  <si>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</si>
  <si>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</si>
  <si>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</si>
  <si>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</si>
  <si>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</si>
  <si>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</si>
  <si>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</si>
  <si>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</si>
  <si>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</si>
  <si>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</si>
  <si>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</si>
  <si>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</si>
  <si>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</si>
  <si>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</si>
  <si>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</si>
  <si>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</si>
  <si>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</si>
  <si>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</si>
  <si>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</si>
  <si>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</si>
  <si>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</si>
  <si>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</si>
  <si>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</si>
  <si>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</si>
  <si>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</si>
  <si>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</si>
  <si>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</si>
  <si>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</si>
  <si>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</si>
  <si>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</si>
  <si>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</si>
  <si>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</si>
  <si>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</si>
  <si>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</si>
  <si>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</si>
  <si>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</si>
  <si>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</si>
  <si>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</si>
  <si>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</si>
  <si>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</si>
  <si>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</si>
  <si>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</si>
  <si>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</si>
  <si>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</si>
  <si>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</si>
  <si>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</si>
  <si>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</si>
  <si>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</si>
  <si>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</si>
  <si>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</si>
  <si>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</si>
  <si>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</si>
  <si>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</si>
  <si>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</si>
  <si>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</si>
  <si>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</si>
  <si>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</si>
  <si>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</si>
  <si>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</si>
  <si>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</si>
  <si>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</si>
  <si>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</si>
  <si>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</si>
  <si>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</si>
  <si>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</si>
  <si>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</si>
  <si>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</si>
  <si>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</si>
  <si>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</si>
  <si>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</si>
  <si>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</si>
  <si>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</si>
  <si>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</si>
  <si>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</si>
  <si>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</si>
  <si>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</si>
  <si>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</si>
  <si>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</si>
  <si>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</si>
  <si>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</si>
  <si>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</si>
  <si>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</si>
  <si>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</si>
  <si>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</si>
  <si>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</si>
  <si>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</si>
  <si>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</si>
  <si>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</si>
  <si>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</si>
  <si>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</si>
  <si>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</si>
  <si>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</si>
  <si>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</si>
  <si>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</si>
  <si>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</si>
  <si>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</si>
  <si>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</si>
  <si>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</si>
  <si>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</si>
  <si>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</si>
  <si>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</si>
  <si>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</si>
  <si>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</si>
  <si>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</si>
  <si>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</si>
  <si>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</si>
  <si>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</si>
  <si>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</si>
  <si>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</si>
  <si>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</si>
  <si>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</si>
  <si>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</si>
  <si>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</si>
  <si>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</si>
  <si>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</si>
  <si>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</si>
  <si>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</si>
  <si>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</si>
  <si>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</si>
  <si>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</si>
  <si>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</si>
  <si>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</si>
  <si>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</si>
  <si>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</si>
  <si>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</si>
  <si>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</si>
  <si>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</si>
  <si>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</si>
  <si>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</si>
  <si>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</si>
  <si>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</si>
  <si>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</si>
  <si>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</si>
  <si>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</si>
  <si>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</si>
  <si>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</si>
  <si>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</si>
  <si>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</si>
  <si>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</si>
  <si>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</si>
  <si>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</si>
  <si>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</si>
  <si>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</si>
  <si>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</si>
  <si>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</si>
  <si>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</si>
  <si>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</si>
  <si>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</si>
  <si>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</si>
  <si>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</si>
  <si>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</si>
  <si>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</si>
  <si>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</si>
  <si>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</si>
  <si>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</si>
  <si>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</si>
  <si>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</si>
  <si>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</si>
  <si>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</si>
  <si>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</si>
  <si>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</si>
  <si>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</si>
  <si>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</si>
  <si>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</si>
  <si>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</si>
  <si>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</si>
  <si>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</si>
  <si>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</si>
  <si>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</si>
  <si>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</si>
  <si>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</si>
  <si>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</si>
  <si>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</si>
  <si>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</si>
  <si>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</si>
  <si>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</si>
  <si>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</si>
  <si>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</si>
  <si>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</si>
  <si>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</si>
  <si>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</si>
  <si>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</si>
  <si>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</si>
  <si>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</si>
  <si>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</si>
  <si>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</si>
  <si>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</si>
  <si>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</si>
  <si>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</si>
  <si>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</si>
  <si>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</si>
  <si>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</si>
  <si>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</si>
  <si>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</si>
  <si>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</si>
  <si>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</si>
  <si>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</si>
  <si>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</si>
  <si>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</si>
  <si>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</si>
  <si>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</si>
  <si>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</si>
  <si>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</si>
  <si>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</si>
  <si>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</si>
  <si>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</si>
  <si>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</si>
  <si>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</si>
  <si>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</si>
  <si>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</si>
  <si>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</si>
  <si>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</si>
  <si>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</si>
  <si>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</si>
  <si>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</si>
  <si>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</si>
  <si>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</si>
  <si>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</si>
  <si>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</si>
  <si>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</si>
  <si>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</si>
  <si>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</si>
  <si>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</si>
  <si>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</si>
  <si>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</si>
  <si>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</si>
  <si>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</si>
  <si>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</si>
  <si>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</si>
  <si>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</si>
  <si>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</si>
  <si>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</si>
  <si>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</si>
  <si>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</si>
  <si>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</si>
  <si>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</si>
  <si>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</si>
  <si>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</si>
  <si>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</si>
  <si>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</si>
  <si>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</si>
  <si>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</si>
  <si>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</si>
  <si>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</si>
  <si>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</si>
  <si>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</si>
  <si>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</si>
  <si>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</si>
  <si>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</si>
  <si>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</si>
  <si>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</si>
  <si>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</si>
  <si>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</si>
  <si>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</si>
  <si>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</si>
  <si>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</si>
  <si>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</si>
  <si>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</si>
  <si>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</si>
  <si>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</si>
  <si>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</si>
  <si>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</si>
  <si>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</si>
  <si>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</si>
  <si>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</si>
  <si>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</si>
  <si>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</si>
  <si>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</si>
  <si>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</si>
  <si>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</si>
  <si>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</si>
  <si>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</si>
  <si>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</si>
  <si>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</si>
  <si>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</si>
  <si>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</si>
  <si>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</si>
  <si>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</si>
  <si>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</si>
  <si>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</si>
  <si>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</si>
  <si>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</si>
  <si>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</si>
  <si>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</si>
  <si>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</si>
  <si>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</si>
  <si>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</si>
  <si>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</si>
  <si>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</si>
  <si>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</si>
  <si>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</si>
  <si>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</si>
  <si>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</si>
  <si>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</si>
  <si>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</si>
  <si>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</si>
  <si>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</si>
  <si>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</si>
  <si>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</si>
  <si>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</si>
  <si>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</si>
  <si>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</si>
  <si>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</si>
  <si>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</si>
  <si>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</si>
  <si>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</si>
  <si>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</si>
  <si>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</si>
  <si>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</si>
  <si>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</si>
  <si>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</si>
  <si>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</si>
  <si>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</si>
  <si>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</si>
  <si>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</si>
  <si>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</si>
  <si>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</si>
  <si>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</si>
  <si>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</si>
  <si>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</si>
  <si>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</si>
  <si>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</si>
  <si>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</si>
  <si>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</si>
  <si>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</si>
  <si>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</si>
  <si>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</si>
  <si>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</si>
  <si>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</si>
  <si>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</si>
  <si>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</si>
  <si>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</si>
  <si>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</si>
  <si>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</si>
  <si>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</si>
  <si>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</si>
  <si>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</si>
  <si>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</si>
  <si>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</si>
  <si>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</si>
  <si>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</si>
  <si>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</si>
  <si>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</si>
  <si>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</si>
  <si>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</si>
  <si>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</si>
  <si>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</si>
  <si>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</si>
  <si>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</si>
  <si>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</si>
  <si>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</si>
  <si>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</si>
  <si>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</si>
  <si>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</si>
  <si>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</si>
  <si>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</si>
  <si>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</si>
  <si>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</si>
  <si>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</si>
  <si>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</si>
  <si>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</si>
  <si>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</si>
  <si>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</si>
  <si>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</si>
  <si>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</si>
  <si>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</si>
  <si>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</si>
  <si>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</si>
  <si>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</si>
  <si>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</si>
  <si>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</si>
  <si>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</si>
  <si>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</si>
  <si>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</si>
  <si>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</si>
  <si>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</si>
  <si>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</si>
  <si>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</si>
  <si>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</si>
  <si>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</si>
  <si>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</si>
  <si>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</si>
  <si>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</si>
  <si>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</si>
  <si>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</si>
  <si>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</si>
  <si>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</si>
  <si>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</si>
  <si>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</si>
  <si>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</si>
  <si>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</si>
  <si>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</si>
  <si>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</si>
  <si>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</si>
  <si>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</si>
  <si>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</si>
  <si>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</si>
  <si>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</si>
  <si>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</si>
  <si>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</si>
  <si>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</si>
  <si>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</si>
  <si>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</si>
  <si>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</si>
  <si>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</si>
  <si>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</si>
  <si>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</si>
  <si>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</si>
  <si>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</si>
  <si>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</si>
  <si>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</si>
  <si>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</si>
  <si>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</si>
  <si>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</si>
  <si>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</si>
  <si>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</si>
  <si>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</si>
  <si>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</si>
  <si>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</si>
  <si>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</si>
  <si>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</si>
  <si>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</si>
  <si>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</si>
  <si>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</si>
  <si>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</si>
  <si>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</si>
  <si>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</si>
  <si>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</si>
  <si>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</si>
  <si>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</si>
  <si>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</si>
  <si>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</si>
  <si>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</si>
  <si>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</si>
  <si>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</si>
  <si>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</si>
  <si>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</si>
  <si>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</si>
  <si>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</si>
  <si>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</si>
  <si>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</si>
  <si>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</si>
  <si>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</si>
  <si>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</si>
  <si>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</si>
  <si>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</si>
  <si>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</si>
  <si>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</si>
  <si>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</si>
  <si>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</si>
  <si>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</si>
  <si>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</si>
  <si>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</si>
  <si>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</si>
  <si>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</si>
  <si>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</si>
  <si>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</si>
  <si>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</si>
  <si>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</si>
  <si>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</si>
  <si>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</si>
  <si>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</si>
  <si>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</si>
  <si>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</si>
  <si>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</si>
  <si>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</si>
  <si>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</si>
  <si>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</si>
  <si>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</si>
  <si>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</si>
  <si>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</si>
  <si>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</si>
  <si>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</si>
  <si>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</si>
  <si>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</si>
  <si>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</si>
  <si>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</si>
  <si>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</si>
  <si>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</si>
  <si>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</si>
  <si>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</si>
  <si>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</si>
  <si>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</si>
  <si>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</si>
  <si>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</si>
  <si>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</si>
  <si>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</si>
  <si>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</si>
  <si>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</si>
  <si>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</si>
  <si>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</si>
  <si>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</si>
  <si>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</si>
  <si>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</si>
  <si>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</si>
  <si>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</si>
  <si>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</si>
  <si>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</si>
  <si>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</si>
  <si>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</si>
  <si>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</si>
  <si>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</si>
  <si>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</si>
  <si>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</si>
  <si>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</si>
  <si>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</si>
  <si>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</si>
  <si>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</si>
  <si>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</si>
  <si>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</si>
  <si>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</si>
  <si>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</si>
  <si>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</si>
  <si>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</si>
  <si>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</si>
  <si>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</si>
  <si>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</si>
  <si>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</si>
  <si>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</si>
  <si>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</si>
  <si>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</si>
  <si>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</si>
  <si>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</si>
  <si>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</si>
  <si>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</si>
  <si>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</si>
  <si>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</si>
  <si>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</si>
  <si>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</si>
  <si>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</si>
  <si>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</si>
  <si>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</si>
  <si>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</si>
  <si>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</si>
  <si>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</si>
  <si>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</si>
  <si>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</si>
  <si>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</si>
  <si>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</si>
  <si>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</si>
  <si>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</si>
  <si>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</si>
  <si>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</si>
  <si>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</si>
  <si>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</si>
  <si>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</si>
  <si>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</si>
  <si>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</si>
  <si>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</si>
  <si>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</si>
  <si>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</si>
  <si>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</si>
  <si>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</si>
  <si>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</si>
  <si>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</si>
  <si>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</si>
  <si>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</si>
  <si>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</si>
  <si>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</si>
  <si>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</si>
  <si>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</si>
  <si>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</si>
  <si>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</si>
  <si>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</si>
  <si>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</si>
  <si>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</si>
  <si>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</si>
  <si>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</si>
  <si>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</si>
  <si>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</si>
  <si>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</si>
  <si>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</si>
  <si>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</si>
  <si>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</si>
  <si>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</si>
  <si>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</si>
  <si>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</si>
  <si>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</si>
  <si>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</si>
  <si>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</si>
  <si>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</si>
  <si>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</si>
  <si>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</si>
  <si>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</si>
  <si>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</si>
  <si>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</si>
  <si>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</si>
  <si>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</si>
  <si>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</si>
  <si>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</si>
  <si>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</si>
  <si>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</si>
  <si>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</si>
  <si>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</si>
  <si>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</si>
  <si>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</si>
  <si>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</si>
  <si>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</si>
  <si>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</si>
  <si>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</si>
  <si>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</si>
  <si>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</si>
  <si>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</si>
  <si>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</si>
  <si>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</si>
  <si>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</si>
  <si>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</si>
  <si>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</si>
  <si>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</si>
  <si>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</si>
  <si>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</si>
  <si>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</si>
  <si>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</si>
  <si>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</si>
  <si>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</si>
  <si>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</si>
  <si>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</si>
  <si>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</si>
  <si>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</si>
  <si>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</si>
  <si>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</si>
  <si>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</si>
  <si>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</si>
  <si>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</si>
  <si>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</si>
  <si>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</si>
  <si>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</si>
  <si>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</si>
  <si>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</si>
  <si>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</si>
  <si>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</si>
  <si>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</si>
  <si>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</si>
  <si>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</si>
  <si>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</si>
  <si>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</si>
  <si>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</si>
  <si>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</si>
  <si>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</si>
  <si>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</si>
  <si>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</si>
  <si>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</si>
  <si>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</si>
  <si>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</si>
  <si>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</si>
  <si>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</si>
  <si>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</si>
  <si>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</si>
  <si>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</si>
  <si>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</si>
  <si>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</si>
  <si>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</si>
  <si>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</si>
  <si>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</si>
  <si>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</si>
  <si>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</si>
  <si>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</si>
  <si>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</si>
  <si>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</si>
  <si>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</si>
  <si>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</si>
  <si>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</si>
  <si>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</si>
  <si>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</si>
  <si>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</si>
  <si>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</si>
  <si>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</si>
  <si>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</si>
  <si>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</si>
  <si>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</si>
  <si>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</si>
  <si>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</si>
  <si>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</si>
  <si>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</si>
  <si>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</si>
  <si>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</si>
  <si>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</si>
  <si>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</si>
  <si>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</si>
  <si>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</si>
  <si>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</si>
  <si>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</si>
  <si>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</si>
  <si>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</si>
  <si>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</si>
  <si>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</si>
  <si>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</si>
  <si>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</si>
  <si>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</si>
  <si>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</si>
  <si>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</si>
  <si>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</si>
  <si>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</si>
  <si>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</si>
  <si>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</si>
  <si>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</si>
  <si>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</si>
  <si>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</si>
  <si>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</si>
  <si>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</si>
  <si>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</si>
  <si>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</si>
  <si>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</si>
  <si>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</si>
  <si>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</si>
  <si>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</si>
  <si>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</si>
  <si>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</si>
  <si>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</si>
  <si>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</si>
  <si>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</si>
  <si>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</si>
  <si>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</si>
  <si>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</si>
  <si>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</si>
  <si>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</si>
  <si>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</si>
  <si>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</si>
  <si>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</si>
  <si>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</si>
  <si>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</si>
  <si>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</si>
  <si>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</si>
  <si>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</si>
  <si>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</si>
  <si>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</si>
  <si>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</si>
  <si>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</si>
  <si>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</si>
  <si>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</si>
  <si>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</si>
  <si>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</si>
  <si>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</si>
  <si>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</si>
  <si>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</si>
  <si>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</si>
  <si>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</si>
  <si>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</si>
  <si>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</si>
  <si>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</si>
  <si>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</si>
  <si>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</si>
  <si>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</si>
  <si>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</si>
  <si>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</si>
  <si>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</si>
  <si>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</si>
  <si>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</si>
  <si>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</si>
  <si>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</si>
  <si>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</si>
  <si>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</si>
  <si>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</si>
  <si>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</si>
  <si>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</si>
  <si>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</si>
  <si>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</si>
  <si>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</si>
  <si>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</si>
  <si>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</si>
  <si>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</si>
  <si>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</si>
  <si>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</si>
  <si>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</si>
  <si>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</si>
  <si>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</si>
  <si>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</si>
  <si>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</si>
  <si>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</si>
  <si>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</si>
  <si>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</si>
  <si>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</si>
  <si>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</si>
  <si>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</si>
  <si>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</si>
  <si>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</si>
  <si>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</si>
  <si>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</si>
  <si>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</si>
  <si>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</si>
  <si>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</si>
  <si>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</si>
  <si>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</si>
  <si>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</si>
  <si>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</si>
  <si>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</si>
  <si>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</si>
  <si>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</si>
  <si>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</si>
  <si>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</si>
  <si>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</si>
  <si>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</si>
  <si>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</si>
  <si>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</si>
  <si>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</si>
  <si>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</si>
  <si>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</si>
  <si>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</si>
  <si>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</si>
  <si>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</si>
  <si>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</si>
  <si>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</si>
  <si>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</si>
  <si>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</si>
  <si>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</si>
  <si>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</si>
  <si>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</si>
  <si>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</si>
  <si>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</si>
  <si>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</si>
  <si>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</si>
  <si>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</si>
  <si>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</si>
  <si>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</si>
  <si>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</si>
  <si>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</si>
  <si>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</si>
  <si>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</si>
  <si>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</si>
  <si>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</si>
  <si>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</si>
  <si>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</si>
  <si>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</si>
  <si>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</si>
  <si>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</si>
  <si>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</si>
  <si>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</si>
  <si>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</si>
  <si>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</si>
  <si>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</si>
  <si>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</si>
  <si>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</si>
  <si>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</si>
  <si>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</si>
  <si>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</si>
  <si>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</si>
  <si>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</si>
  <si>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</si>
  <si>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</si>
  <si>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</si>
  <si>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</si>
  <si>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</si>
  <si>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</si>
  <si>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</si>
  <si>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</si>
  <si>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</si>
  <si>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</si>
  <si>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</si>
  <si>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</si>
  <si>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</si>
  <si>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</si>
  <si>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</si>
  <si>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</si>
  <si>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</si>
  <si>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</si>
  <si>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</si>
  <si>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</si>
  <si>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</si>
  <si>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</si>
  <si>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</si>
  <si>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</si>
  <si>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</si>
  <si>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</si>
  <si>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</si>
  <si>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</si>
  <si>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</si>
  <si>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</si>
  <si>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</si>
  <si>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</si>
  <si>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</si>
  <si>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</si>
  <si>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</si>
  <si>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</si>
  <si>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</si>
  <si>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</si>
  <si>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</si>
  <si>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</si>
  <si>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</si>
  <si>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</si>
  <si>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</si>
  <si>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</si>
  <si>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</si>
  <si>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</si>
  <si>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</si>
  <si>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</si>
  <si>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</si>
  <si>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</si>
  <si>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</si>
  <si>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</si>
  <si>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</si>
  <si>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</si>
  <si>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</si>
  <si>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</si>
  <si>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</si>
  <si>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</si>
  <si>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</si>
  <si>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</si>
  <si>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</si>
  <si>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</si>
  <si>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</si>
  <si>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</si>
  <si>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</si>
  <si>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</si>
  <si>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</si>
  <si>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</si>
  <si>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</si>
  <si>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</si>
  <si>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</si>
  <si>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</si>
  <si>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</si>
  <si>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</si>
  <si>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</si>
  <si>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</si>
  <si>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</si>
  <si>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</si>
  <si>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</si>
  <si>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</si>
  <si>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</si>
  <si>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</si>
  <si>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</si>
  <si>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</si>
  <si>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</si>
  <si>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</si>
  <si>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</si>
  <si>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</si>
  <si>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</si>
  <si>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</si>
  <si>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</si>
  <si>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</si>
  <si>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</si>
  <si>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</si>
  <si>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</si>
  <si>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</si>
  <si>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</si>
  <si>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</si>
  <si>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</si>
  <si>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</si>
  <si>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</si>
  <si>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</si>
  <si>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</si>
  <si>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</si>
  <si>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</si>
  <si>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</si>
  <si>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</si>
  <si>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</si>
  <si>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</si>
  <si>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</si>
  <si>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</si>
  <si>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</si>
  <si>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</si>
  <si>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</si>
  <si>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</si>
  <si>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</si>
  <si>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</si>
  <si>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</si>
  <si>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</si>
  <si>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</si>
  <si>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</si>
  <si>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</si>
  <si>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</si>
  <si>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</si>
  <si>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</si>
  <si>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</si>
  <si>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</si>
  <si>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</si>
  <si>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</si>
  <si>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</si>
  <si>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</si>
  <si>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</si>
  <si>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</si>
  <si>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</si>
  <si>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</si>
  <si>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</si>
  <si>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</si>
  <si>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</si>
  <si>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</si>
  <si>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</si>
  <si>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</si>
  <si>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</si>
  <si>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</si>
  <si>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</si>
  <si>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</si>
  <si>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</si>
  <si>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</si>
  <si>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</si>
  <si>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</si>
  <si>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</si>
  <si>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</si>
  <si>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</si>
  <si>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</si>
  <si>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</si>
  <si>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</si>
  <si>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</si>
  <si>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</si>
  <si>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</si>
  <si>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</si>
  <si>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</si>
  <si>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</si>
  <si>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</si>
  <si>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</si>
  <si>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</si>
  <si>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</si>
  <si>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</si>
  <si>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</si>
  <si>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</si>
  <si>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</si>
  <si>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</si>
  <si>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</si>
  <si>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</si>
  <si>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</si>
  <si>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</si>
  <si>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</si>
  <si>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</si>
  <si>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</si>
  <si>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</si>
  <si>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</si>
  <si>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</si>
  <si>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</si>
  <si>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</si>
  <si>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</si>
  <si>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</si>
  <si>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</si>
  <si>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</si>
  <si>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</si>
  <si>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</si>
  <si>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</si>
  <si>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</si>
  <si>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</si>
  <si>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</si>
  <si>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</si>
  <si>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</si>
  <si>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</si>
  <si>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</si>
  <si>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</si>
  <si>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</si>
  <si>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</si>
  <si>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</si>
  <si>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</si>
  <si>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</si>
  <si>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</si>
  <si>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</si>
  <si>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</si>
  <si>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</si>
  <si>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</si>
  <si>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</si>
  <si>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</si>
  <si>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</si>
  <si>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</si>
  <si>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</si>
  <si>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</si>
  <si>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</si>
  <si>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</si>
  <si>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</si>
  <si>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</si>
  <si>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</si>
  <si>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</si>
  <si>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</si>
  <si>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</si>
  <si>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</si>
  <si>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</si>
  <si>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</si>
  <si>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</si>
  <si>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</si>
  <si>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</si>
  <si>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</si>
  <si>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</si>
  <si>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</si>
  <si>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</si>
  <si>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</si>
  <si>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</si>
  <si>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</si>
  <si>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</si>
  <si>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</si>
  <si>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</si>
  <si>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</si>
  <si>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</si>
  <si>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</si>
  <si>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</si>
  <si>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</si>
  <si>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</si>
  <si>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</si>
  <si>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</si>
  <si>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</si>
  <si>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</si>
  <si>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</si>
  <si>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</si>
  <si>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</si>
  <si>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</si>
  <si>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</si>
  <si>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</si>
  <si>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</si>
  <si>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</si>
  <si>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</si>
  <si>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</si>
  <si>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</si>
  <si>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</si>
  <si>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</si>
  <si>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</si>
  <si>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</si>
  <si>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</si>
  <si>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</si>
  <si>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</si>
  <si>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</si>
  <si>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</si>
  <si>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</si>
  <si>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</si>
  <si>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</si>
  <si>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</si>
  <si>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</si>
  <si>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</si>
  <si>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</si>
  <si>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</si>
  <si>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</si>
  <si>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</si>
  <si>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</si>
  <si>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</si>
  <si>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</si>
  <si>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</si>
  <si>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</si>
  <si>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</si>
  <si>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</si>
  <si>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</si>
  <si>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</si>
  <si>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</si>
  <si>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</si>
  <si>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</si>
  <si>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</si>
  <si>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</si>
  <si>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</si>
  <si>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</si>
  <si>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</si>
  <si>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</si>
  <si>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</si>
  <si>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</si>
  <si>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</si>
  <si>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</si>
  <si>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</si>
  <si>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</si>
  <si>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</si>
  <si>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</si>
  <si>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</si>
  <si>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</si>
  <si>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</si>
  <si>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</si>
  <si>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</si>
  <si>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</si>
  <si>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</si>
  <si>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</si>
  <si>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</si>
  <si>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</si>
  <si>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</si>
  <si>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</si>
  <si>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</si>
  <si>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</si>
  <si>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</si>
  <si>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</si>
  <si>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</si>
  <si>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</si>
  <si>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</si>
  <si>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</si>
  <si>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</si>
  <si>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</si>
  <si>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</si>
  <si>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</si>
  <si>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</si>
  <si>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</si>
  <si>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</si>
  <si>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</si>
  <si>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</si>
  <si>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</si>
  <si>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</si>
  <si>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</si>
  <si>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</si>
  <si>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</si>
  <si>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</si>
  <si>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</si>
  <si>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</si>
  <si>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</si>
  <si>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</si>
  <si>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</si>
  <si>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</si>
  <si>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</si>
  <si>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</si>
  <si>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</si>
  <si>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</si>
  <si>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</si>
  <si>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</si>
  <si>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</si>
  <si>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</si>
  <si>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</si>
  <si>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</si>
  <si>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</si>
  <si>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</si>
  <si>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</si>
  <si>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</si>
  <si>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</si>
  <si>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</si>
  <si>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</si>
  <si>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</si>
  <si>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</si>
  <si>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</si>
  <si>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</si>
  <si>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</si>
  <si>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</si>
  <si>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</si>
  <si>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</si>
  <si>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</si>
  <si>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</si>
  <si>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</si>
  <si>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</si>
  <si>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</si>
  <si>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</si>
  <si>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</si>
  <si>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</si>
  <si>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</si>
  <si>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</si>
  <si>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</si>
  <si>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</si>
  <si>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</si>
  <si>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</si>
  <si>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</si>
  <si>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</si>
  <si>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</si>
  <si>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</si>
  <si>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</si>
  <si>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</si>
  <si>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</si>
  <si>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</si>
  <si>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</si>
  <si>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</si>
  <si>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</si>
  <si>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</si>
  <si>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</si>
  <si>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</si>
  <si>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</si>
  <si>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</si>
  <si>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</si>
  <si>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</si>
  <si>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</si>
  <si>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</si>
  <si>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</si>
  <si>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</si>
  <si>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</si>
  <si>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</si>
  <si>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</si>
  <si>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</si>
  <si>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</si>
  <si>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</si>
  <si>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</si>
  <si>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</si>
  <si>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</si>
  <si>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</si>
  <si>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</si>
  <si>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</si>
  <si>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</si>
  <si>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</si>
  <si>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</si>
  <si>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</si>
  <si>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</si>
  <si>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</si>
  <si>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</si>
  <si>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</si>
  <si>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</si>
  <si>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</si>
  <si>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</si>
  <si>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</si>
  <si>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</si>
  <si>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</si>
  <si>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</si>
  <si>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</si>
  <si>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</si>
  <si>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</si>
  <si>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</si>
  <si>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</si>
  <si>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</si>
  <si>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</si>
  <si>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</si>
  <si>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</si>
  <si>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</si>
  <si>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</si>
  <si>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</si>
  <si>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</si>
  <si>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</si>
  <si>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</si>
  <si>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</si>
  <si>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</si>
  <si>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</si>
  <si>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</si>
  <si>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</si>
  <si>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</si>
  <si>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</si>
  <si>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</si>
  <si>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</si>
  <si>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</si>
  <si>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</si>
  <si>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</si>
  <si>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</si>
  <si>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</si>
  <si>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</si>
  <si>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</si>
  <si>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</si>
  <si>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</si>
  <si>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</si>
  <si>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</si>
  <si>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</si>
  <si>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</si>
  <si>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</si>
  <si>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</si>
  <si>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</si>
  <si>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</si>
  <si>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</si>
  <si>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</si>
  <si>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</si>
  <si>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</si>
  <si>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</si>
  <si>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</si>
  <si>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</si>
  <si>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</si>
  <si>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</si>
  <si>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</si>
  <si>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</si>
  <si>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</si>
  <si>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</si>
  <si>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</si>
  <si>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</si>
  <si>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</si>
  <si>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</si>
  <si>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</si>
  <si>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</si>
  <si>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</si>
  <si>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</si>
  <si>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</si>
  <si>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</si>
  <si>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</si>
  <si>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</si>
  <si>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</si>
  <si>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</si>
  <si>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</si>
  <si>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</si>
  <si>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</si>
  <si>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</si>
  <si>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</si>
  <si>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</si>
  <si>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</si>
  <si>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</si>
  <si>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</si>
  <si>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</si>
  <si>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</si>
  <si>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</si>
  <si>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</si>
  <si>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</si>
  <si>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</si>
  <si>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</si>
  <si>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</si>
  <si>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</si>
  <si>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</si>
  <si>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</si>
  <si>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</si>
  <si>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</si>
  <si>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</si>
  <si>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</si>
  <si>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</si>
  <si>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</si>
  <si>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</si>
  <si>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</si>
  <si>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</si>
  <si>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</si>
  <si>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</si>
  <si>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</si>
  <si>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</si>
  <si>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</si>
  <si>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</si>
  <si>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</si>
  <si>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</si>
  <si>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</si>
  <si>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</si>
  <si>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</si>
  <si>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</si>
  <si>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</si>
  <si>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</si>
  <si>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</si>
  <si>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</si>
  <si>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</si>
  <si>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</si>
  <si>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</si>
  <si>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</si>
  <si>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</si>
  <si>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</si>
  <si>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</si>
  <si>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</si>
  <si>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</si>
  <si>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</si>
  <si>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</si>
  <si>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</si>
  <si>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</si>
  <si>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</si>
  <si>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</si>
  <si>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</si>
  <si>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</si>
  <si>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</si>
  <si>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</si>
  <si>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</si>
  <si>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</si>
  <si>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</si>
  <si>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</si>
  <si>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</si>
  <si>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</si>
  <si>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</si>
  <si>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</si>
  <si>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</si>
  <si>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</si>
  <si>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</si>
  <si>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</si>
  <si>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</si>
  <si>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</si>
  <si>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</si>
  <si>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</si>
  <si>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</si>
  <si>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</si>
  <si>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</si>
  <si>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</si>
  <si>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</si>
  <si>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</si>
  <si>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</si>
  <si>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</si>
  <si>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</si>
  <si>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</si>
  <si>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</si>
  <si>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</si>
  <si>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</si>
  <si>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</si>
  <si>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</si>
  <si>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</si>
  <si>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</si>
  <si>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</si>
  <si>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</si>
  <si>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</si>
  <si>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</si>
  <si>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</si>
  <si>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</si>
  <si>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</si>
  <si>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</si>
  <si>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</si>
  <si>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</si>
  <si>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</si>
  <si>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</si>
  <si>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</si>
  <si>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</si>
  <si>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</si>
  <si>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</si>
  <si>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</si>
  <si>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</si>
  <si>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</si>
  <si>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</si>
  <si>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</si>
  <si>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</si>
  <si>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</si>
  <si>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</si>
  <si>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</si>
  <si>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</si>
  <si>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</si>
  <si>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</si>
  <si>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</si>
  <si>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</si>
  <si>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</si>
  <si>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</si>
  <si>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</si>
  <si>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</si>
  <si>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</si>
  <si>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</si>
  <si>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</si>
  <si>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</si>
  <si>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</si>
  <si>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</si>
  <si>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</si>
  <si>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</si>
  <si>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</si>
  <si>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</si>
  <si>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</si>
  <si>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</si>
  <si>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</si>
  <si>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</si>
  <si>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</si>
  <si>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</si>
  <si>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</si>
  <si>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</si>
  <si>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</si>
  <si>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</si>
  <si>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</si>
  <si>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</si>
  <si>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</si>
  <si>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</si>
  <si>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</si>
  <si>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</si>
  <si>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</si>
  <si>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</si>
  <si>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</si>
  <si>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</si>
  <si>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</si>
  <si>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</si>
  <si>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</si>
  <si>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</si>
  <si>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</si>
  <si>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</si>
  <si>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</si>
  <si>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</si>
  <si>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</si>
  <si>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</si>
  <si>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</si>
  <si>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</si>
  <si>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</si>
  <si>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</si>
  <si>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</si>
  <si>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</si>
  <si>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</si>
  <si>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</si>
  <si>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</si>
  <si>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</si>
  <si>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</si>
  <si>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</si>
  <si>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</si>
  <si>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</si>
  <si>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</si>
  <si>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</si>
  <si>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</si>
  <si>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</si>
  <si>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</si>
  <si>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</si>
  <si>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</si>
  <si>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</si>
  <si>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</si>
  <si>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</si>
  <si>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</si>
  <si>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</si>
  <si>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</si>
  <si>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</si>
  <si>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</si>
  <si>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</si>
  <si>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</si>
  <si>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</si>
  <si>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</si>
  <si>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</si>
  <si>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</si>
  <si>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</si>
  <si>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</si>
  <si>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</si>
  <si>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</si>
  <si>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</si>
  <si>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</si>
  <si>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</si>
  <si>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</si>
  <si>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</si>
  <si>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</si>
  <si>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</si>
  <si>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</si>
  <si>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</si>
  <si>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</si>
  <si>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</si>
  <si>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</si>
  <si>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</si>
  <si>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</si>
  <si>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</si>
  <si>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</si>
  <si>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</si>
  <si>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</si>
  <si>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</si>
  <si>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</si>
  <si>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</si>
  <si>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</si>
  <si>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</si>
  <si>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</si>
  <si>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</si>
  <si>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</si>
  <si>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</si>
  <si>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</si>
  <si>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</si>
  <si>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</si>
  <si>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</si>
  <si>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</si>
  <si>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</si>
  <si>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</si>
  <si>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</si>
  <si>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</si>
  <si>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</si>
  <si>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</si>
  <si>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</si>
  <si>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</si>
  <si>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</si>
  <si>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</si>
  <si>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</si>
  <si>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</si>
  <si>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</si>
  <si>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</si>
  <si>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</si>
  <si>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</si>
  <si>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</si>
  <si>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</si>
  <si>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</si>
  <si>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</si>
  <si>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</si>
  <si>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</si>
  <si>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</si>
  <si>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</si>
  <si>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</si>
  <si>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</si>
  <si>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</si>
  <si>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</si>
  <si>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</si>
  <si>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</si>
  <si>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</si>
  <si>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</si>
  <si>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</si>
  <si>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</si>
  <si>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</si>
  <si>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</si>
  <si>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</si>
  <si>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</si>
  <si>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</si>
  <si>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</si>
  <si>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</si>
  <si>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</si>
  <si>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</si>
  <si>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</si>
  <si>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</si>
  <si>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</si>
  <si>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</si>
  <si>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</si>
  <si>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</si>
  <si>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</si>
  <si>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</si>
  <si>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</si>
  <si>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</si>
  <si>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</si>
  <si>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</si>
  <si>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</si>
  <si>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</si>
  <si>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</si>
  <si>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</si>
  <si>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</si>
  <si>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</si>
  <si>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</si>
  <si>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</si>
  <si>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</si>
  <si>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</si>
  <si>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</si>
  <si>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</si>
  <si>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</si>
  <si>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</si>
  <si>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</si>
  <si>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</si>
  <si>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</si>
  <si>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</si>
  <si>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</si>
  <si>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</si>
  <si>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</si>
  <si>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</si>
  <si>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</si>
  <si>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</si>
  <si>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</si>
  <si>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</si>
  <si>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</si>
  <si>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</si>
  <si>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</si>
  <si>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</si>
  <si>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</si>
  <si>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</si>
  <si>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</si>
  <si>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</si>
  <si>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</si>
  <si>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</si>
  <si>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</si>
  <si>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</si>
  <si>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</si>
  <si>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</si>
  <si>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</si>
  <si>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</si>
  <si>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</si>
  <si>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</si>
  <si>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</si>
  <si>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</si>
  <si>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</si>
  <si>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</si>
  <si>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</si>
  <si>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</si>
  <si>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</si>
  <si>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</si>
  <si>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</si>
  <si>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</si>
  <si>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</si>
  <si>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</si>
  <si>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</si>
  <si>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</si>
  <si>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</si>
  <si>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</si>
  <si>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</si>
  <si>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</si>
  <si>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</si>
  <si>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</si>
  <si>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</si>
  <si>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</si>
  <si>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</si>
  <si>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</si>
  <si>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</si>
  <si>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</si>
  <si>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</si>
  <si>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</si>
  <si>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</si>
  <si>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</si>
  <si>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</si>
  <si>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</si>
  <si>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</si>
  <si>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</si>
  <si>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</si>
  <si>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</si>
  <si>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</si>
  <si>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</si>
  <si>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</si>
  <si>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</si>
  <si>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</si>
  <si>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</si>
  <si>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</si>
  <si>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</si>
  <si>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</si>
  <si>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</si>
  <si>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</si>
  <si>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</si>
  <si>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</si>
  <si>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</si>
  <si>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</si>
  <si>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</si>
  <si>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</si>
  <si>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</si>
  <si>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</si>
  <si>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</si>
  <si>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</si>
  <si>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</si>
  <si>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</si>
  <si>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</si>
  <si>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</si>
  <si>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</si>
  <si>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</si>
  <si>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</si>
  <si>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</si>
  <si>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</si>
  <si>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</si>
  <si>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</si>
  <si>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</si>
  <si>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</si>
  <si>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</si>
  <si>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</si>
  <si>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</si>
  <si>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</si>
  <si>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</si>
  <si>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</si>
  <si>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</si>
  <si>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</si>
  <si>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</si>
  <si>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</si>
  <si>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</si>
  <si>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</si>
  <si>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</si>
  <si>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</si>
  <si>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</si>
  <si>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</si>
  <si>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</si>
  <si>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</si>
  <si>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</si>
  <si>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</si>
  <si>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</si>
  <si>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</si>
  <si>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</si>
  <si>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</si>
  <si>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</si>
  <si>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</si>
  <si>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</si>
  <si>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</si>
  <si>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</si>
  <si>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</si>
  <si>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</si>
  <si>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</si>
  <si>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</si>
  <si>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</si>
  <si>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</si>
  <si>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</si>
  <si>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</si>
  <si>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</si>
  <si>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</si>
  <si>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</si>
  <si>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</si>
  <si>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</si>
  <si>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</si>
  <si>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</si>
  <si>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</si>
  <si>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</si>
  <si>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</si>
  <si>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</si>
  <si>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</si>
  <si>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</si>
  <si>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</si>
  <si>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</si>
  <si>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</si>
  <si>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</si>
  <si>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</si>
  <si>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</si>
  <si>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</si>
  <si>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</si>
  <si>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</si>
  <si>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</si>
  <si>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</si>
  <si>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</si>
  <si>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</si>
  <si>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</si>
  <si>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</si>
  <si>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</si>
  <si>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</si>
  <si>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</si>
  <si>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</si>
  <si>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</si>
  <si>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</si>
  <si>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</si>
  <si>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</si>
  <si>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</si>
  <si>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</si>
  <si>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</si>
  <si>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</si>
  <si>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</si>
  <si>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</si>
  <si>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</si>
  <si>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</si>
  <si>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</si>
  <si>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</si>
  <si>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</si>
  <si>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</si>
  <si>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</si>
  <si>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</si>
  <si>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</si>
  <si>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</si>
  <si>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</si>
  <si>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</si>
  <si>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</si>
  <si>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</si>
  <si>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</si>
  <si>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</si>
  <si>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</si>
  <si>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</si>
  <si>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</si>
  <si>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</si>
  <si>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</si>
  <si>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</si>
  <si>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</si>
  <si>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</si>
  <si>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</si>
  <si>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</si>
  <si>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</si>
  <si>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</si>
  <si>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</si>
  <si>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</si>
  <si>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</si>
  <si>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</si>
  <si>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</si>
  <si>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</si>
  <si>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</si>
  <si>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</si>
  <si>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</si>
  <si>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</si>
  <si>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</si>
  <si>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</si>
  <si>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</si>
  <si>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</si>
  <si>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</si>
  <si>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</si>
  <si>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</si>
  <si>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</si>
  <si>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</si>
  <si>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</si>
  <si>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</si>
  <si>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</si>
  <si>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</si>
  <si>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</si>
  <si>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</si>
  <si>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</si>
  <si>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</si>
  <si>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</si>
  <si>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</si>
  <si>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</si>
  <si>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</si>
  <si>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</si>
  <si>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</si>
  <si>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</si>
  <si>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</si>
  <si>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</si>
  <si>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</si>
  <si>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</si>
  <si>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</si>
  <si>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</si>
  <si>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</si>
  <si>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</si>
  <si>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</si>
  <si>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</si>
  <si>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</si>
  <si>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</si>
  <si>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</si>
  <si>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</si>
  <si>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</si>
  <si>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</si>
  <si>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</si>
  <si>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</si>
  <si>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</si>
  <si>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</si>
  <si>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</si>
  <si>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</si>
  <si>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</si>
  <si>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</si>
  <si>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</si>
  <si>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</si>
  <si>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</si>
  <si>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</si>
  <si>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</si>
  <si>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</si>
  <si>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</si>
  <si>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</si>
  <si>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</si>
  <si>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</si>
  <si>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</si>
  <si>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</si>
  <si>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</si>
  <si>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</si>
  <si>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</si>
  <si>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</si>
  <si>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</si>
  <si>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</si>
  <si>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</si>
  <si>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</si>
  <si>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</si>
  <si>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</si>
  <si>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</si>
  <si>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</si>
  <si>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</si>
  <si>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</si>
  <si>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</si>
  <si>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</si>
  <si>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</si>
  <si>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</si>
  <si>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</si>
  <si>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</si>
  <si>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</si>
  <si>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</si>
  <si>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</si>
  <si>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</si>
  <si>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</si>
  <si>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</si>
  <si>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</si>
  <si>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</si>
  <si>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</si>
  <si>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</si>
  <si>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</si>
  <si>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</si>
  <si>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</si>
  <si>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</si>
  <si>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</si>
  <si>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</si>
  <si>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</si>
  <si>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</si>
  <si>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</si>
  <si>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</si>
  <si>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</si>
  <si>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</si>
  <si>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</si>
  <si>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</si>
  <si>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</si>
  <si>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</si>
  <si>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</si>
  <si>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</si>
  <si>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</si>
  <si>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</si>
  <si>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</si>
  <si>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</si>
  <si>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</si>
  <si>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</si>
  <si>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</si>
  <si>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</si>
  <si>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</si>
  <si>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</si>
  <si>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</si>
  <si>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</si>
  <si>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</si>
  <si>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</si>
  <si>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</si>
  <si>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</si>
  <si>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</si>
  <si>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</si>
  <si>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</si>
  <si>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</si>
  <si>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</si>
  <si>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</si>
  <si>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</si>
  <si>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</si>
  <si>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</si>
  <si>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</si>
  <si>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</si>
  <si>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</si>
  <si>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</si>
  <si>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</si>
  <si>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</si>
  <si>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</si>
  <si>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</si>
  <si>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</si>
  <si>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</si>
  <si>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</si>
  <si>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</si>
  <si>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</si>
  <si>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</si>
  <si>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</si>
  <si>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</si>
  <si>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</si>
  <si>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</si>
  <si>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</si>
  <si>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</si>
  <si>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</si>
  <si>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</si>
  <si>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</si>
  <si>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</si>
  <si>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</si>
  <si>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</si>
  <si>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</si>
  <si>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</si>
  <si>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</si>
  <si>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</si>
  <si>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</si>
  <si>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</si>
  <si>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</si>
  <si>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</si>
  <si>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</si>
  <si>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</si>
  <si>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</si>
  <si>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</si>
  <si>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</si>
  <si>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</si>
  <si>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</si>
  <si>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</si>
  <si>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</si>
  <si>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</si>
  <si>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</si>
  <si>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</si>
  <si>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</si>
  <si>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</si>
  <si>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</si>
  <si>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</si>
  <si>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</si>
  <si>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</si>
  <si>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</si>
  <si>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</si>
  <si>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</si>
  <si>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</si>
  <si>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</si>
  <si>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</si>
  <si>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</si>
  <si>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</si>
  <si>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</si>
  <si>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</si>
  <si>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</si>
  <si>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</si>
  <si>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</si>
  <si>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</si>
  <si>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</si>
  <si>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</si>
  <si>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</si>
  <si>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</si>
  <si>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</si>
  <si>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</si>
  <si>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</si>
  <si>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</si>
  <si>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</si>
  <si>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</si>
  <si>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</si>
  <si>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</si>
  <si>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</si>
  <si>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</si>
  <si>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</si>
  <si>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</si>
  <si>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</si>
  <si>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</si>
  <si>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</si>
  <si>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</si>
  <si>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</si>
  <si>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</si>
  <si>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</si>
  <si>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</si>
  <si>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</si>
  <si>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</si>
  <si>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</si>
  <si>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</si>
  <si>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</si>
  <si>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</si>
  <si>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</si>
  <si>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</si>
  <si>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</si>
  <si>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</si>
  <si>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</si>
  <si>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</si>
  <si>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</si>
  <si>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</si>
  <si>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</si>
  <si>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</si>
  <si>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</si>
  <si>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</si>
  <si>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</si>
  <si>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</si>
  <si>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</si>
  <si>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</si>
  <si>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</si>
  <si>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</si>
  <si>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</si>
  <si>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</si>
  <si>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</si>
  <si>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</si>
  <si>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</si>
  <si>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</si>
  <si>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</si>
  <si>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</si>
  <si>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</si>
  <si>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</si>
  <si>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</si>
  <si>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</si>
  <si>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</si>
  <si>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</si>
  <si>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</si>
  <si>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</si>
  <si>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</si>
  <si>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</si>
  <si>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</si>
  <si>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</si>
  <si>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</si>
  <si>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</si>
  <si>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</si>
  <si>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</si>
  <si>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</si>
  <si>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</si>
  <si>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</si>
  <si>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</si>
  <si>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</si>
  <si>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</si>
  <si>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</si>
  <si>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</si>
  <si>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</si>
  <si>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</si>
  <si>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</si>
  <si>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</si>
  <si>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</si>
  <si>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</si>
  <si>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</si>
  <si>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</si>
  <si>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</si>
  <si>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</si>
  <si>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</si>
  <si>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</si>
  <si>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</si>
  <si>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</si>
  <si>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</si>
  <si>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</si>
  <si>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</si>
  <si>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</si>
  <si>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</si>
  <si>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</si>
  <si>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</si>
  <si>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</si>
  <si>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</si>
  <si>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</si>
  <si>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</si>
  <si>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</si>
  <si>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</si>
  <si>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</si>
  <si>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</si>
  <si>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</si>
  <si>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</si>
  <si>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</si>
  <si>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</si>
  <si>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</si>
  <si>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</si>
  <si>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</si>
  <si>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</si>
  <si>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</si>
  <si>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</si>
  <si>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</si>
  <si>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</si>
  <si>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</si>
  <si>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</si>
  <si>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</si>
  <si>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</si>
  <si>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</si>
  <si>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</si>
  <si>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</si>
  <si>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</si>
  <si>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</si>
  <si>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</si>
  <si>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</si>
  <si>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</si>
  <si>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</si>
  <si>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</si>
  <si>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</si>
  <si>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</si>
  <si>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</si>
  <si>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</si>
  <si>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</si>
  <si>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</si>
  <si>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</si>
  <si>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</si>
  <si>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</si>
  <si>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</si>
  <si>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</si>
  <si>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</si>
  <si>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</si>
  <si>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</si>
  <si>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</si>
  <si>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</si>
  <si>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</si>
  <si>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</si>
  <si>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</si>
  <si>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</si>
  <si>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</si>
  <si>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</si>
  <si>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</si>
  <si>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</si>
  <si>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</si>
  <si>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</si>
  <si>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</si>
  <si>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</si>
  <si>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</si>
  <si>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</si>
  <si>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</si>
  <si>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</si>
  <si>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</si>
  <si>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</si>
  <si>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</si>
  <si>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</si>
  <si>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</si>
  <si>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</si>
  <si>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</si>
  <si>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</si>
  <si>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</si>
  <si>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</si>
  <si>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</si>
  <si>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</si>
  <si>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</si>
  <si>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</si>
  <si>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</si>
  <si>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</si>
  <si>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</si>
  <si>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</si>
  <si>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</si>
  <si>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</si>
  <si>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</si>
  <si>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</si>
  <si>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</si>
  <si>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</si>
  <si>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</si>
  <si>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</si>
  <si>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</si>
  <si>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</si>
  <si>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</si>
  <si>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</si>
  <si>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</si>
  <si>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</si>
  <si>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</si>
  <si>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</si>
  <si>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</si>
  <si>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</si>
  <si>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</si>
  <si>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</si>
  <si>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</si>
  <si>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</si>
  <si>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</si>
  <si>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</si>
  <si>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</si>
  <si>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</si>
  <si>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</si>
  <si>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</si>
  <si>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</si>
  <si>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</si>
  <si>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</si>
  <si>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</si>
  <si>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</si>
  <si>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</si>
  <si>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</si>
  <si>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</si>
  <si>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</si>
  <si>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</si>
  <si>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</si>
  <si>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</si>
  <si>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</si>
  <si>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</si>
  <si>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</si>
  <si>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</si>
  <si>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</si>
  <si>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</si>
  <si>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</si>
  <si>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</si>
  <si>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</si>
  <si>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</si>
  <si>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</si>
  <si>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</si>
  <si>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</si>
  <si>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</si>
  <si>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</si>
  <si>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</si>
  <si>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</si>
  <si>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</si>
  <si>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</si>
  <si>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</si>
  <si>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</si>
  <si>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</si>
  <si>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</si>
  <si>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</si>
  <si>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</si>
  <si>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</si>
  <si>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</si>
  <si>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</si>
  <si>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</si>
  <si>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</si>
  <si>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</si>
  <si>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</si>
  <si>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</si>
  <si>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</si>
  <si>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</si>
  <si>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</si>
  <si>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</si>
  <si>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</si>
  <si>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</si>
  <si>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</si>
  <si>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</si>
  <si>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</si>
  <si>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</si>
  <si>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</si>
  <si>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</si>
  <si>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</si>
  <si>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</si>
  <si>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</si>
  <si>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</si>
  <si>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</si>
  <si>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</si>
  <si>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</si>
  <si>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</si>
  <si>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</si>
  <si>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</si>
  <si>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</si>
  <si>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</si>
  <si>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</si>
  <si>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</si>
  <si>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</si>
  <si>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</si>
  <si>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</si>
  <si>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</si>
  <si>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</si>
  <si>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</si>
  <si>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</si>
  <si>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</si>
  <si>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</si>
  <si>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</si>
  <si>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</si>
  <si>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</si>
  <si>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</si>
  <si>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</si>
  <si>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</si>
  <si>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</si>
  <si>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</si>
  <si>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</si>
  <si>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</si>
  <si>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</si>
  <si>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</si>
  <si>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</si>
  <si>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</si>
  <si>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</si>
  <si>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</si>
  <si>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</si>
  <si>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</si>
  <si>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</si>
  <si>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</si>
  <si>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</si>
  <si>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</si>
  <si>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</si>
  <si>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</si>
  <si>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</si>
  <si>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</si>
  <si>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</si>
  <si>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</si>
  <si>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</si>
  <si>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</si>
  <si>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</si>
  <si>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</si>
  <si>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</si>
  <si>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</si>
  <si>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</si>
  <si>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</si>
  <si>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</si>
  <si>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</si>
  <si>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</si>
  <si>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</si>
  <si>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</si>
  <si>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</si>
  <si>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</si>
  <si>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</si>
  <si>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</si>
  <si>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</si>
  <si>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</si>
  <si>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</si>
  <si>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</si>
  <si>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</si>
  <si>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</si>
  <si>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</si>
  <si>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</si>
  <si>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</si>
  <si>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</si>
  <si>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</si>
  <si>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</si>
  <si>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</si>
  <si>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</si>
  <si>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</si>
  <si>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</si>
  <si>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</si>
  <si>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</si>
  <si>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</si>
  <si>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</si>
  <si>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</si>
  <si>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</si>
  <si>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</si>
  <si>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</si>
  <si>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</si>
  <si>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</si>
  <si>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</si>
  <si>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</si>
  <si>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</si>
  <si>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</si>
  <si>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</si>
  <si>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</si>
  <si>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</si>
  <si>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</si>
  <si>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</si>
  <si>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</si>
  <si>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</si>
  <si>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</si>
  <si>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</si>
  <si>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</si>
  <si>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</si>
  <si>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</si>
  <si>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</si>
  <si>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</si>
  <si>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</si>
  <si>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</si>
  <si>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</si>
  <si>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</si>
  <si>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</si>
  <si>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</si>
  <si>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</si>
  <si>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</si>
  <si>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</si>
  <si>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</si>
  <si>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</si>
  <si>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</si>
  <si>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</si>
  <si>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</si>
  <si>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</si>
  <si>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</si>
  <si>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</si>
  <si>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</si>
  <si>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</si>
  <si>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</si>
  <si>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</si>
  <si>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</si>
  <si>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</si>
  <si>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</si>
  <si>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</si>
  <si>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</si>
  <si>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</si>
  <si>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</si>
  <si>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</si>
  <si>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</si>
  <si>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</si>
  <si>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</si>
  <si>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</si>
  <si>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</si>
  <si>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</si>
  <si>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</si>
  <si>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</si>
  <si>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</si>
  <si>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</si>
  <si>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</si>
  <si>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</si>
  <si>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</si>
  <si>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</si>
  <si>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</si>
  <si>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</si>
  <si>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</si>
  <si>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</si>
  <si>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</si>
  <si>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</si>
  <si>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</si>
  <si>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</si>
  <si>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</si>
  <si>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</si>
  <si>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</si>
  <si>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</si>
  <si>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</si>
  <si>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</si>
  <si>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</si>
  <si>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</si>
  <si>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</si>
  <si>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</si>
  <si>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</si>
  <si>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</si>
  <si>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</si>
  <si>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</si>
  <si>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</si>
  <si>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</si>
  <si>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</si>
  <si>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</si>
  <si>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</si>
  <si>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</si>
  <si>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</si>
  <si>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</si>
  <si>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</si>
  <si>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</si>
  <si>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</si>
  <si>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</si>
  <si>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</si>
  <si>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</si>
  <si>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</si>
  <si>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</si>
  <si>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</si>
  <si>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</si>
  <si>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</si>
  <si>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</si>
  <si>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</si>
  <si>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</si>
  <si>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</si>
  <si>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</si>
  <si>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</si>
  <si>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</si>
  <si>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</si>
  <si>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</si>
  <si>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</si>
  <si>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</si>
  <si>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</si>
  <si>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</si>
  <si>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</si>
  <si>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</si>
  <si>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</si>
  <si>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</si>
  <si>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</si>
  <si>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</si>
  <si>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</si>
  <si>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</si>
  <si>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</si>
  <si>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</si>
  <si>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</si>
  <si>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</si>
  <si>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</si>
  <si>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</si>
  <si>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</si>
  <si>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</si>
  <si>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</si>
  <si>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</si>
  <si>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</si>
  <si>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</si>
  <si>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</si>
  <si>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</si>
  <si>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</si>
  <si>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</si>
  <si>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</si>
  <si>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</si>
  <si>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</si>
  <si>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</si>
  <si>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</si>
  <si>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</si>
  <si>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</si>
  <si>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</si>
  <si>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</si>
  <si>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</si>
  <si>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</si>
  <si>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</si>
  <si>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</si>
  <si>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</si>
  <si>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</si>
  <si>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</si>
  <si>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</si>
  <si>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</si>
  <si>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</si>
  <si>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</si>
  <si>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</si>
  <si>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</si>
  <si>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</si>
  <si>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</si>
  <si>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</si>
  <si>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</si>
  <si>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</si>
  <si>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</si>
  <si>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</si>
  <si>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</si>
  <si>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</si>
  <si>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</si>
  <si>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</si>
  <si>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</si>
  <si>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</si>
  <si>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</si>
  <si>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</si>
  <si>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</si>
  <si>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</si>
  <si>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</si>
  <si>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</si>
  <si>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</si>
  <si>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</si>
  <si>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</si>
  <si>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</si>
  <si>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</si>
  <si>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</si>
  <si>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</si>
  <si>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</si>
  <si>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</si>
  <si>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</si>
  <si>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</si>
  <si>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</si>
  <si>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</si>
  <si>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</si>
  <si>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</si>
  <si>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</si>
  <si>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</si>
  <si>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</si>
  <si>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</si>
  <si>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</si>
  <si>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</si>
  <si>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</si>
  <si>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</si>
  <si>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</si>
  <si>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</si>
  <si>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</si>
  <si>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</si>
  <si>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</si>
  <si>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</si>
  <si>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</si>
  <si>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</si>
  <si>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</si>
  <si>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</si>
  <si>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</si>
  <si>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</si>
  <si>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</si>
  <si>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</si>
  <si>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</si>
  <si>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</si>
  <si>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</si>
  <si>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</si>
  <si>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</si>
  <si>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</si>
  <si>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</si>
  <si>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</si>
  <si>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</si>
  <si>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</si>
  <si>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</si>
  <si>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</si>
  <si>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</si>
  <si>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</si>
  <si>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</si>
  <si>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</si>
  <si>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</si>
  <si>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</si>
  <si>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</si>
  <si>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</si>
  <si>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</si>
  <si>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</si>
  <si>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</si>
  <si>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</si>
  <si>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</si>
  <si>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</si>
  <si>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</si>
  <si>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</si>
  <si>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</si>
  <si>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</si>
  <si>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</si>
  <si>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</si>
  <si>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</si>
  <si>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</si>
  <si>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</si>
  <si>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</si>
  <si>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</si>
  <si>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</si>
  <si>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</si>
  <si>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</si>
  <si>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</si>
  <si>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</si>
  <si>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</si>
  <si>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</si>
  <si>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</si>
  <si>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</si>
  <si>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</si>
  <si>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</si>
  <si>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</si>
  <si>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</si>
  <si>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</si>
  <si>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</si>
  <si>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</si>
  <si>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</si>
  <si>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</si>
  <si>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</si>
  <si>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</si>
  <si>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</si>
  <si>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</si>
  <si>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</si>
  <si>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</si>
  <si>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</si>
  <si>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</si>
  <si>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</si>
  <si>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</si>
  <si>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</si>
  <si>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</si>
  <si>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</si>
  <si>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</si>
  <si>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</si>
  <si>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</si>
  <si>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</si>
  <si>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</si>
  <si>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</si>
  <si>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</si>
  <si>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</si>
  <si>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</si>
  <si>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</si>
  <si>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</si>
  <si>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</si>
  <si>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</si>
  <si>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</si>
  <si>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</si>
  <si>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</si>
  <si>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</si>
  <si>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</si>
  <si>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</si>
  <si>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</si>
  <si>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</si>
  <si>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</si>
  <si>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</si>
  <si>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</si>
  <si>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</si>
  <si>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</si>
  <si>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</si>
  <si>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</si>
  <si>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</si>
  <si>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</si>
  <si>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</si>
  <si>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</si>
  <si>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</si>
  <si>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</si>
  <si>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</si>
  <si>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</si>
  <si>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</si>
  <si>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</si>
  <si>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</si>
  <si>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</si>
  <si>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</si>
  <si>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</si>
  <si>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</si>
  <si>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</si>
  <si>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</si>
  <si>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</si>
  <si>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</si>
  <si>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</si>
  <si>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</si>
  <si>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</si>
  <si>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</si>
  <si>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</si>
  <si>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</si>
  <si>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</si>
  <si>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</si>
  <si>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</si>
  <si>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</si>
  <si>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</si>
  <si>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</si>
  <si>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</si>
  <si>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</si>
  <si>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</si>
  <si>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</si>
  <si>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</si>
  <si>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</si>
  <si>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</si>
  <si>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</si>
  <si>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</si>
  <si>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</si>
  <si>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</si>
  <si>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</si>
  <si>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</si>
  <si>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</si>
  <si>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</si>
  <si>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</si>
  <si>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</si>
  <si>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</si>
  <si>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</si>
  <si>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</si>
  <si>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</si>
  <si>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</si>
  <si>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</si>
  <si>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</si>
  <si>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</si>
  <si>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</si>
  <si>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</si>
  <si>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</si>
  <si>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</si>
  <si>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</si>
  <si>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</si>
  <si>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</si>
  <si>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</si>
  <si>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</si>
  <si>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</si>
  <si>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</si>
  <si>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</si>
  <si>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</si>
  <si>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</si>
  <si>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</si>
  <si>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</si>
  <si>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</si>
  <si>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</si>
  <si>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</si>
  <si>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</si>
  <si>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</si>
  <si>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</si>
  <si>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</si>
  <si>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</si>
  <si>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</si>
  <si>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</si>
  <si>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</si>
  <si>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</si>
  <si>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</si>
  <si>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</si>
  <si>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</si>
  <si>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</si>
  <si>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</si>
  <si>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</si>
  <si>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</si>
  <si>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</si>
  <si>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</si>
  <si>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</si>
  <si>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</si>
  <si>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</si>
  <si>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</si>
  <si>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</si>
  <si>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</si>
  <si>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</si>
  <si>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</si>
  <si>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</si>
  <si>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</si>
  <si>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</si>
  <si>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</si>
  <si>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</si>
  <si>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</si>
  <si>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</si>
  <si>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</si>
  <si>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</si>
  <si>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</si>
  <si>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</si>
  <si>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</si>
  <si>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</si>
  <si>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</si>
  <si>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</si>
  <si>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</si>
  <si>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</si>
  <si>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</si>
  <si>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</si>
  <si>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</si>
  <si>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</si>
  <si>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</si>
  <si>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</si>
  <si>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</si>
  <si>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</si>
  <si>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</si>
  <si>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</si>
  <si>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</si>
  <si>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</si>
  <si>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</si>
  <si>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</si>
  <si>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</si>
  <si>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</si>
  <si>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</si>
  <si>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</si>
  <si>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</si>
  <si>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</si>
  <si>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</si>
  <si>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</si>
  <si>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</si>
  <si>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</si>
  <si>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</si>
  <si>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</si>
  <si>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</si>
  <si>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</si>
  <si>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</si>
  <si>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</si>
  <si>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</si>
  <si>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</si>
  <si>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</si>
  <si>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</si>
  <si>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</si>
  <si>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</si>
  <si>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</si>
  <si>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</si>
  <si>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</si>
  <si>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</si>
  <si>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</si>
  <si>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</si>
  <si>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</si>
  <si>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</si>
  <si>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</si>
  <si>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</si>
  <si>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</si>
  <si>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</si>
  <si>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</si>
  <si>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</si>
  <si>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</si>
  <si>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</si>
  <si>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</si>
  <si>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</si>
  <si>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</si>
  <si>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</si>
  <si>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</si>
  <si>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</si>
  <si>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</si>
  <si>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</si>
  <si>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</si>
  <si>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</si>
  <si>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</si>
  <si>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</si>
  <si>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</si>
  <si>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</si>
  <si>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</si>
  <si>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</si>
  <si>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</si>
  <si>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</si>
  <si>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</si>
  <si>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</si>
  <si>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</si>
  <si>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</si>
  <si>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</si>
  <si>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</si>
  <si>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</si>
  <si>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</si>
  <si>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</si>
  <si>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</si>
  <si>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</si>
  <si>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</si>
  <si>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</si>
  <si>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</si>
  <si>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</si>
  <si>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</si>
  <si>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</si>
  <si>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</si>
  <si>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</si>
  <si>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</si>
  <si>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</si>
  <si>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</si>
  <si>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</si>
  <si>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</si>
  <si>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</si>
  <si>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</si>
  <si>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</si>
  <si>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</si>
  <si>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</si>
  <si>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</si>
  <si>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</si>
  <si>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</si>
  <si>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</si>
  <si>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</si>
  <si>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</si>
  <si>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</si>
  <si>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</si>
  <si>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</si>
  <si>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</si>
  <si>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</si>
  <si>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</si>
  <si>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</si>
  <si>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</si>
  <si>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</si>
  <si>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</si>
  <si>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</si>
  <si>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</si>
  <si>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</si>
  <si>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</si>
  <si>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</si>
  <si>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</si>
  <si>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</si>
  <si>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</si>
  <si>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</si>
  <si>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</si>
  <si>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</si>
  <si>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</si>
  <si>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</si>
  <si>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</si>
  <si>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</si>
  <si>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</si>
  <si>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</si>
  <si>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</si>
  <si>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</si>
  <si>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</si>
  <si>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</si>
  <si>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</si>
  <si>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</si>
  <si>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</si>
  <si>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</si>
  <si>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</si>
  <si>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</si>
  <si>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</si>
  <si>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</si>
  <si>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</si>
  <si>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</si>
  <si>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</si>
  <si>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</si>
  <si>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</si>
  <si>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</si>
  <si>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</si>
  <si>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</si>
  <si>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</si>
  <si>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</si>
  <si>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</si>
  <si>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</si>
  <si>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</si>
  <si>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</si>
  <si>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</si>
  <si>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</si>
  <si>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</si>
  <si>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</si>
  <si>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</si>
  <si>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</si>
  <si>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</si>
  <si>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</si>
  <si>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</si>
  <si>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</si>
  <si>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</si>
  <si>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</si>
  <si>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</si>
  <si>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</si>
  <si>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</si>
  <si>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</si>
  <si>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</si>
  <si>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</si>
  <si>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</si>
  <si>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</si>
  <si>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</si>
  <si>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</si>
  <si>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</si>
  <si>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</si>
  <si>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</si>
  <si>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</si>
  <si>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</si>
  <si>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</si>
  <si>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</si>
  <si>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</si>
  <si>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</si>
  <si>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</si>
  <si>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</si>
  <si>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</si>
  <si>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</si>
  <si>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</si>
  <si>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</si>
  <si>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</si>
  <si>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</si>
  <si>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</si>
  <si>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</si>
  <si>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</si>
  <si>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</si>
  <si>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</si>
  <si>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</si>
  <si>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</si>
  <si>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</si>
  <si>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</si>
  <si>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</si>
  <si>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</si>
  <si>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</si>
  <si>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</si>
  <si>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</si>
  <si>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</si>
  <si>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</si>
  <si>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</si>
  <si>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</si>
  <si>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</si>
  <si>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</si>
  <si>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</si>
  <si>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</si>
  <si>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</si>
  <si>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</si>
  <si>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</si>
  <si>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</si>
  <si>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</si>
  <si>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</si>
  <si>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</si>
  <si>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</si>
  <si>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</si>
  <si>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</si>
  <si>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</si>
  <si>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</si>
  <si>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</si>
  <si>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</si>
  <si>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</si>
  <si>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</si>
  <si>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</si>
  <si>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</si>
  <si>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</si>
  <si>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</si>
  <si>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</si>
  <si>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</si>
  <si>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</si>
  <si>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</si>
  <si>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</si>
  <si>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</si>
  <si>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</si>
  <si>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</si>
  <si>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</si>
  <si>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</si>
  <si>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</si>
  <si>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</si>
  <si>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</si>
  <si>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</si>
  <si>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</si>
  <si>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</si>
  <si>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</si>
  <si>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</si>
  <si>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</si>
  <si>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</si>
  <si>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</si>
  <si>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</si>
  <si>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</si>
  <si>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</si>
  <si>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</si>
  <si>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</si>
  <si>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</si>
  <si>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</si>
  <si>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</si>
  <si>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</si>
  <si>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</si>
  <si>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</si>
  <si>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</si>
  <si>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</si>
  <si>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</si>
  <si>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</si>
  <si>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</si>
  <si>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</si>
  <si>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</si>
  <si>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</si>
  <si>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</si>
  <si>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</si>
  <si>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</si>
  <si>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</si>
  <si>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</si>
  <si>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</si>
  <si>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</si>
  <si>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</si>
  <si>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</si>
  <si>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</si>
  <si>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</si>
  <si>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</si>
  <si>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</si>
  <si>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</si>
  <si>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</si>
  <si>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</si>
  <si>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</si>
  <si>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</si>
  <si>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</si>
  <si>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</si>
  <si>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</si>
  <si>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</si>
  <si>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</si>
  <si>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</si>
  <si>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</si>
  <si>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</si>
  <si>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</si>
  <si>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</si>
  <si>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</si>
  <si>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</si>
  <si>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</si>
  <si>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</si>
  <si>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</si>
  <si>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</si>
  <si>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</si>
  <si>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</si>
  <si>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</si>
  <si>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</si>
  <si>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</si>
  <si>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</si>
  <si>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</si>
  <si>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</si>
  <si>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</si>
  <si>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</si>
  <si>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</si>
  <si>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</si>
  <si>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</si>
  <si>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</si>
  <si>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</si>
  <si>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</si>
  <si>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</si>
  <si>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</si>
  <si>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</si>
  <si>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</si>
  <si>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</si>
  <si>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</si>
  <si>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</si>
  <si>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</si>
  <si>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</si>
  <si>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</si>
  <si>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</si>
  <si>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</si>
  <si>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</si>
  <si>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</si>
  <si>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</si>
  <si>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</si>
  <si>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</si>
  <si>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</si>
  <si>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</si>
  <si>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</si>
  <si>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</si>
  <si>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</si>
  <si>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</si>
  <si>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</si>
  <si>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</si>
  <si>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</si>
  <si>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</si>
  <si>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</si>
  <si>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</si>
  <si>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</si>
  <si>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</si>
  <si>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</si>
  <si>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</si>
  <si>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</si>
  <si>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</si>
  <si>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</si>
  <si>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</si>
  <si>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</si>
  <si>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</si>
  <si>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</si>
  <si>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</si>
  <si>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</si>
  <si>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</si>
  <si>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</si>
  <si>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</si>
  <si>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</si>
  <si>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</si>
  <si>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</si>
  <si>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</si>
  <si>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</si>
  <si>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</si>
  <si>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</si>
  <si>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</si>
  <si>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</si>
  <si>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</si>
  <si>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</si>
  <si>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</si>
  <si>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</si>
  <si>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</si>
  <si>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</si>
  <si>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</si>
  <si>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</si>
  <si>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</si>
  <si>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</si>
  <si>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</si>
  <si>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</si>
  <si>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</si>
  <si>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</si>
  <si>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</si>
  <si>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</si>
  <si>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</si>
  <si>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</si>
  <si>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</si>
  <si>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</si>
  <si>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</si>
  <si>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</si>
  <si>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</si>
  <si>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</si>
  <si>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</si>
  <si>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</si>
  <si>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</si>
  <si>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</si>
  <si>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</si>
  <si>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</si>
  <si>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</si>
  <si>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</si>
  <si>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</si>
  <si>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</si>
  <si>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</si>
  <si>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</si>
  <si>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</si>
  <si>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</si>
  <si>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</si>
  <si>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</si>
  <si>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</si>
  <si>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</si>
  <si>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</si>
  <si>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</si>
  <si>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</si>
  <si>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</si>
  <si>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</si>
  <si>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</si>
  <si>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</si>
  <si>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</si>
  <si>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</si>
  <si>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</si>
  <si>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</si>
  <si>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</si>
  <si>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</si>
  <si>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</si>
  <si>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</si>
  <si>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</si>
  <si>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</si>
  <si>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</si>
  <si>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</si>
  <si>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</si>
  <si>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</si>
  <si>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</si>
  <si>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</si>
  <si>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</si>
  <si>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</si>
  <si>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</si>
  <si>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</si>
  <si>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</si>
  <si>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</si>
  <si>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</si>
  <si>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</si>
  <si>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</si>
  <si>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</si>
  <si>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</si>
  <si>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</si>
  <si>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</si>
  <si>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</si>
  <si>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</si>
  <si>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</si>
  <si>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</si>
  <si>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</si>
  <si>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</si>
  <si>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</si>
  <si>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</si>
  <si>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</si>
  <si>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</si>
  <si>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</si>
  <si>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</si>
  <si>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</si>
  <si>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</si>
  <si>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</si>
  <si>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</si>
  <si>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</si>
  <si>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</si>
  <si>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</si>
  <si>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</si>
  <si>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</si>
  <si>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</si>
  <si>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</si>
  <si>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</si>
  <si>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</si>
  <si>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</si>
  <si>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</si>
  <si>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</si>
  <si>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</si>
  <si>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</si>
  <si>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</si>
  <si>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</si>
  <si>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</si>
  <si>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</si>
  <si>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</si>
  <si>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</si>
  <si>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</si>
  <si>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</si>
  <si>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</si>
  <si>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</si>
  <si>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</si>
  <si>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</si>
  <si>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</si>
  <si>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</si>
  <si>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</si>
  <si>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</si>
  <si>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</si>
  <si>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</si>
  <si>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</si>
  <si>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</si>
  <si>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</si>
  <si>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</si>
  <si>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</si>
  <si>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</si>
  <si>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</si>
  <si>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</si>
  <si>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</si>
  <si>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</si>
  <si>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</si>
  <si>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</si>
  <si>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</si>
  <si>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</si>
  <si>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</si>
  <si>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</si>
  <si>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</si>
  <si>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</si>
  <si>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</si>
  <si>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</si>
  <si>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</si>
  <si>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</si>
  <si>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</si>
  <si>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</si>
  <si>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</si>
  <si>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</si>
  <si>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</si>
  <si>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</si>
  <si>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</si>
  <si>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</si>
  <si>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</si>
  <si>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</si>
  <si>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</si>
  <si>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</si>
  <si>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</si>
  <si>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</si>
  <si>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</si>
  <si>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</si>
  <si>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</si>
  <si>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</si>
  <si>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</si>
  <si>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</si>
  <si>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</si>
  <si>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</si>
  <si>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</si>
  <si>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</si>
  <si>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</si>
  <si>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</si>
  <si>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</si>
  <si>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</si>
  <si>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</si>
  <si>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</si>
  <si>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</si>
  <si>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</si>
  <si>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</si>
  <si>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</si>
  <si>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</si>
  <si>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</si>
  <si>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</si>
  <si>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</si>
  <si>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</si>
  <si>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</si>
  <si>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</si>
  <si>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</si>
  <si>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</si>
  <si>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</si>
  <si>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</si>
  <si>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</si>
  <si>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</si>
  <si>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</si>
  <si>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</si>
  <si>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</si>
  <si>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</si>
  <si>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</si>
  <si>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</si>
  <si>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</si>
  <si>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</si>
  <si>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</si>
  <si>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</si>
  <si>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</si>
  <si>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</si>
  <si>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</si>
  <si>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</si>
  <si>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</si>
  <si>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</si>
  <si>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</si>
  <si>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</si>
  <si>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</si>
  <si>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</si>
  <si>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</si>
  <si>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</si>
  <si>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</si>
  <si>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</si>
  <si>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</si>
  <si>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</si>
  <si>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</si>
  <si>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</si>
  <si>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</si>
  <si>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</si>
  <si>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</si>
  <si>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</si>
  <si>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</si>
  <si>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</si>
  <si>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</si>
  <si>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</si>
  <si>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</si>
  <si>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</si>
  <si>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</si>
  <si>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</si>
  <si>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</si>
  <si>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</si>
  <si>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</si>
  <si>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</si>
  <si>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</si>
  <si>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</si>
  <si>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</si>
  <si>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</si>
  <si>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</si>
  <si>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</si>
  <si>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</si>
  <si>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</si>
  <si>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</si>
  <si>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</si>
  <si>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</si>
  <si>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</si>
  <si>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</si>
  <si>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</si>
  <si>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</si>
  <si>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</si>
  <si>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</si>
  <si>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</si>
  <si>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</si>
  <si>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</si>
  <si>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</si>
  <si>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</si>
  <si>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</si>
  <si>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</si>
  <si>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</si>
  <si>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</si>
  <si>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</si>
  <si>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</si>
  <si>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</si>
  <si>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</si>
  <si>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</si>
  <si>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</si>
  <si>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</si>
  <si>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</si>
  <si>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</si>
  <si>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</si>
  <si>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</si>
  <si>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</si>
  <si>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</si>
  <si>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</si>
  <si>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</si>
  <si>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</si>
  <si>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</si>
  <si>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</si>
  <si>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</si>
  <si>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</si>
  <si>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</si>
  <si>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</si>
  <si>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</si>
  <si>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</si>
  <si>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</si>
  <si>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</si>
  <si>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</si>
  <si>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</si>
  <si>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</si>
  <si>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</si>
  <si>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</si>
  <si>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</si>
  <si>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</si>
  <si>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</si>
  <si>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</si>
  <si>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</si>
  <si>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</si>
  <si>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</si>
  <si>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</si>
  <si>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</si>
  <si>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</si>
  <si>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</si>
  <si>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</si>
  <si>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</si>
  <si>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</si>
  <si>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</si>
  <si>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</si>
  <si>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</si>
  <si>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</si>
  <si>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</si>
  <si>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</si>
  <si>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</si>
  <si>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</si>
  <si>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</si>
  <si>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</si>
  <si>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</si>
  <si>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</si>
  <si>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</si>
  <si>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</si>
  <si>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</si>
  <si>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</si>
  <si>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</si>
  <si>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</si>
  <si>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</si>
  <si>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</si>
  <si>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</si>
  <si>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</si>
  <si>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</si>
  <si>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</si>
  <si>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</si>
  <si>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</si>
  <si>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</si>
  <si>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</si>
  <si>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</si>
  <si>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</si>
  <si>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</si>
  <si>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</si>
  <si>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</si>
  <si>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</si>
  <si>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</si>
  <si>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</si>
  <si>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</si>
  <si>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</si>
  <si>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</si>
  <si>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</si>
  <si>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</si>
  <si>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</si>
  <si>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</si>
  <si>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</si>
  <si>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</si>
  <si>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</si>
  <si>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</si>
  <si>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</si>
  <si>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</si>
  <si>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</si>
  <si>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</si>
  <si>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</si>
  <si>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</si>
  <si>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</si>
  <si>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</si>
  <si>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</si>
  <si>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</si>
  <si>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</si>
  <si>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</si>
  <si>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</si>
  <si>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</si>
  <si>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</si>
  <si>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</si>
  <si>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</si>
  <si>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</si>
  <si>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</si>
  <si>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</si>
  <si>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</si>
  <si>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</si>
  <si>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</si>
  <si>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</si>
  <si>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</si>
  <si>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</si>
  <si>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</si>
  <si>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</si>
  <si>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</si>
  <si>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</si>
  <si>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</si>
  <si>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</si>
  <si>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</si>
  <si>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</si>
  <si>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</si>
  <si>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</si>
  <si>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</si>
  <si>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</si>
  <si>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</si>
  <si>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</si>
  <si>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</si>
  <si>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</si>
  <si>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</si>
  <si>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</si>
  <si>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</si>
  <si>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</si>
  <si>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</si>
  <si>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</si>
  <si>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</si>
  <si>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</si>
  <si>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</si>
  <si>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</si>
  <si>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</si>
  <si>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</si>
  <si>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</si>
  <si>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</si>
  <si>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</si>
  <si>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</si>
  <si>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</si>
  <si>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</si>
  <si>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</si>
  <si>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</si>
  <si>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</si>
  <si>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</si>
  <si>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</si>
  <si>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</si>
  <si>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</si>
  <si>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</si>
  <si>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</si>
  <si>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</si>
  <si>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</si>
  <si>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</si>
  <si>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</si>
  <si>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</si>
  <si>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</si>
  <si>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</si>
  <si>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</si>
  <si>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</si>
  <si>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</si>
  <si>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</si>
  <si>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</si>
  <si>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</si>
  <si>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</si>
  <si>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</si>
  <si>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</si>
  <si>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</si>
  <si>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</si>
  <si>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</si>
  <si>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</si>
  <si>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</si>
  <si>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</si>
  <si>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</si>
  <si>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</si>
  <si>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</si>
  <si>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</si>
  <si>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</si>
  <si>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</si>
  <si>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</si>
  <si>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</si>
  <si>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</si>
  <si>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</si>
  <si>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</si>
  <si>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</si>
  <si>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</si>
  <si>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</si>
  <si>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</si>
  <si>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</si>
  <si>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</si>
  <si>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</si>
  <si>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</si>
  <si>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</si>
  <si>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</si>
  <si>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</si>
  <si>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</si>
  <si>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</si>
  <si>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</si>
  <si>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</si>
  <si>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</si>
  <si>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</si>
  <si>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</si>
  <si>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</si>
  <si>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</si>
  <si>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</si>
  <si>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</si>
  <si>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</si>
  <si>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</si>
  <si>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</si>
  <si>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</si>
  <si>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</si>
  <si>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</si>
  <si>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</si>
  <si>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</si>
  <si>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</si>
  <si>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</si>
  <si>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</si>
  <si>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</si>
  <si>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</si>
  <si>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</si>
  <si>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</si>
  <si>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</si>
  <si>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</si>
  <si>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</si>
  <si>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</si>
  <si>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</si>
  <si>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</si>
  <si>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</si>
  <si>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</si>
  <si>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</si>
  <si>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</si>
  <si>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</si>
  <si>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</si>
  <si>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</si>
  <si>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</si>
  <si>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</si>
  <si>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</si>
  <si>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</si>
  <si>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</si>
  <si>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</si>
  <si>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</si>
  <si>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</si>
  <si>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</si>
  <si>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</si>
  <si>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</si>
  <si>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</si>
  <si>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</si>
  <si>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</si>
  <si>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</si>
  <si>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</si>
  <si>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</si>
  <si>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</si>
  <si>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</si>
  <si>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</si>
  <si>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</si>
  <si>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</si>
  <si>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</si>
  <si>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</si>
  <si>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</si>
  <si>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</si>
  <si>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</si>
  <si>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</si>
  <si>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</si>
  <si>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</si>
  <si>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</si>
  <si>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</si>
  <si>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</si>
  <si>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</si>
  <si>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</si>
  <si>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</si>
  <si>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</si>
  <si>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</si>
  <si>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</si>
  <si>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</si>
  <si>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</si>
  <si>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</si>
  <si>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</si>
  <si>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</si>
  <si>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</si>
  <si>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</si>
  <si>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</si>
  <si>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</si>
  <si>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</si>
  <si>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</si>
  <si>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</si>
  <si>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</si>
  <si>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</si>
  <si>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</si>
  <si>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</si>
  <si>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</si>
  <si>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</si>
  <si>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</si>
  <si>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</si>
  <si>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</si>
  <si>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</si>
  <si>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</si>
  <si>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</si>
  <si>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</si>
  <si>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</si>
  <si>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</si>
  <si>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</si>
  <si>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</si>
  <si>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</si>
  <si>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</si>
  <si>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</si>
  <si>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</si>
  <si>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</si>
  <si>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</si>
  <si>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</si>
  <si>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</si>
  <si>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</si>
  <si>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</si>
  <si>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</si>
  <si>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</si>
  <si>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</si>
  <si>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</si>
  <si>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</si>
  <si>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</si>
  <si>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</si>
  <si>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</si>
  <si>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</si>
  <si>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</si>
  <si>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</si>
  <si>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</si>
  <si>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</si>
  <si>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</si>
  <si>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</si>
  <si>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</si>
  <si>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</si>
  <si>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</si>
  <si>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</si>
  <si>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</si>
  <si>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</si>
  <si>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</si>
  <si>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</si>
  <si>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</si>
  <si>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</si>
  <si>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</si>
  <si>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</si>
  <si>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</si>
  <si>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</si>
  <si>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</si>
  <si>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</si>
  <si>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</si>
  <si>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</si>
  <si>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</si>
  <si>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</si>
  <si>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</si>
  <si>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</si>
  <si>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</si>
  <si>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</si>
  <si>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</si>
  <si>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</si>
  <si>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</si>
  <si>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</si>
  <si>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</si>
  <si>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</si>
  <si>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</si>
  <si>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</si>
  <si>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</si>
  <si>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</si>
  <si>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</si>
  <si>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</si>
  <si>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</si>
  <si>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</si>
  <si>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</si>
  <si>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</si>
  <si>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</si>
  <si>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</si>
  <si>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</si>
  <si>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</si>
  <si>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</si>
  <si>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</si>
  <si>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</si>
  <si>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</si>
  <si>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</si>
  <si>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</si>
  <si>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</si>
  <si>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</si>
  <si>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</si>
  <si>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</si>
  <si>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</si>
  <si>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</si>
  <si>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</si>
  <si>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</si>
  <si>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</si>
  <si>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</si>
  <si>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</si>
  <si>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</si>
  <si>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</si>
  <si>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</si>
  <si>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</si>
  <si>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</si>
  <si>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</si>
  <si>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</si>
  <si>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</si>
  <si>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</si>
  <si>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</si>
  <si>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</si>
  <si>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</si>
  <si>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</si>
  <si>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</si>
  <si>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</si>
  <si>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</si>
  <si>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</si>
  <si>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</si>
  <si>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</si>
  <si>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</si>
  <si>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</si>
  <si>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</si>
  <si>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</si>
  <si>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</si>
  <si>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</si>
  <si>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</si>
  <si>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</si>
  <si>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</si>
  <si>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</si>
  <si>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</si>
  <si>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</si>
  <si>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</si>
  <si>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</si>
  <si>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</si>
  <si>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</si>
  <si>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</si>
  <si>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</si>
  <si>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</si>
  <si>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</si>
  <si>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</si>
  <si>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</si>
  <si>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</si>
  <si>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</si>
  <si>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</si>
  <si>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</si>
  <si>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</si>
  <si>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</si>
  <si>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</si>
  <si>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</si>
  <si>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</si>
  <si>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</si>
  <si>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</si>
  <si>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</si>
  <si>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</si>
  <si>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</si>
  <si>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</si>
  <si>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</si>
  <si>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</si>
  <si>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</si>
  <si>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</si>
  <si>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</si>
  <si>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</si>
  <si>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</si>
  <si>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</si>
  <si>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</si>
  <si>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</si>
  <si>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</si>
  <si>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</si>
  <si>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</si>
  <si>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</si>
  <si>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</si>
  <si>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</si>
  <si>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</si>
  <si>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</si>
  <si>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</si>
  <si>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</si>
  <si>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</si>
  <si>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</si>
  <si>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</si>
  <si>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</si>
  <si>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</si>
  <si>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</si>
  <si>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</si>
  <si>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</si>
  <si>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</si>
  <si>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</si>
  <si>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</si>
  <si>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</si>
  <si>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</si>
  <si>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</si>
  <si>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</si>
  <si>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</si>
  <si>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</si>
  <si>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</si>
  <si>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</si>
  <si>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</si>
  <si>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</si>
  <si>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</si>
  <si>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</si>
  <si>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</si>
  <si>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</si>
  <si>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</si>
  <si>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</si>
  <si>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</si>
  <si>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</si>
  <si>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</si>
  <si>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</si>
  <si>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</si>
  <si>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</si>
  <si>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</si>
  <si>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</si>
  <si>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</si>
  <si>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</si>
  <si>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</si>
  <si>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</si>
  <si>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</si>
  <si>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</si>
  <si>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</si>
  <si>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</si>
  <si>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</si>
  <si>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</si>
  <si>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</si>
  <si>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</si>
  <si>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</si>
  <si>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</si>
  <si>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</si>
  <si>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</si>
  <si>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</si>
  <si>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</si>
  <si>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</si>
  <si>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</si>
  <si>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</si>
  <si>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</si>
  <si>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</si>
  <si>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</si>
  <si>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</si>
  <si>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</si>
  <si>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</si>
  <si>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</si>
  <si>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</si>
  <si>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</si>
  <si>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</si>
  <si>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</si>
  <si>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</si>
  <si>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</si>
  <si>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</si>
  <si>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</si>
  <si>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</si>
  <si>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</si>
  <si>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</si>
  <si>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</si>
  <si>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</si>
  <si>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</si>
  <si>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</si>
  <si>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</si>
  <si>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</si>
  <si>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</si>
  <si>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</si>
  <si>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</si>
  <si>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</si>
  <si>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</si>
  <si>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</si>
  <si>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</si>
  <si>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</si>
  <si>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</si>
  <si>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</si>
  <si>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</si>
  <si>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</si>
  <si>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</si>
  <si>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</si>
  <si>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</si>
  <si>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</si>
  <si>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</si>
  <si>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</si>
  <si>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</si>
  <si>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</si>
  <si>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</si>
  <si>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</si>
  <si>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</si>
  <si>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</si>
  <si>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</si>
  <si>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</si>
  <si>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</si>
  <si>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</si>
  <si>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</si>
  <si>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</si>
  <si>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</si>
  <si>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</si>
  <si>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</si>
  <si>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</si>
  <si>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</si>
  <si>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</si>
  <si>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</si>
  <si>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</si>
  <si>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</si>
  <si>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</si>
  <si>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</si>
  <si>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</si>
  <si>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</si>
  <si>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</si>
  <si>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</si>
  <si>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</si>
  <si>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</si>
  <si>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</si>
  <si>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</si>
  <si>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</si>
  <si>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</si>
  <si>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</si>
  <si>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</si>
  <si>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</si>
  <si>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</si>
  <si>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</si>
  <si>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</si>
  <si>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</si>
  <si>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</si>
  <si>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</si>
  <si>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</si>
  <si>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</si>
  <si>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</si>
  <si>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</si>
  <si>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</si>
  <si>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</si>
  <si>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</si>
  <si>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</si>
  <si>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</si>
  <si>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</si>
  <si>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</si>
  <si>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</si>
  <si>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</si>
  <si>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</si>
  <si>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</si>
  <si>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</si>
  <si>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</si>
  <si>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</si>
  <si>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</si>
  <si>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</si>
  <si>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</si>
  <si>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</si>
  <si>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</si>
  <si>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</si>
  <si>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</si>
  <si>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</si>
  <si>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</si>
  <si>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</si>
  <si>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</si>
  <si>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</si>
  <si>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</si>
  <si>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</si>
  <si>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</si>
  <si>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</si>
  <si>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</si>
  <si>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</si>
  <si>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</si>
  <si>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</si>
  <si>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</si>
  <si>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</si>
  <si>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</si>
  <si>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</si>
  <si>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</si>
  <si>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</si>
  <si>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</si>
  <si>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</si>
  <si>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</si>
  <si>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</si>
  <si>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</si>
  <si>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</si>
  <si>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</si>
  <si>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</si>
  <si>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</si>
  <si>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</si>
  <si>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</si>
  <si>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</si>
  <si>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</si>
  <si>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</si>
  <si>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</si>
  <si>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</si>
  <si>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</si>
  <si>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</si>
  <si>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</si>
  <si>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</si>
  <si>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</si>
  <si>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</si>
  <si>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</si>
  <si>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</si>
  <si>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</si>
  <si>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</si>
  <si>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</si>
  <si>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</si>
  <si>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</si>
  <si>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</si>
  <si>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</si>
  <si>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</si>
  <si>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</si>
  <si>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</si>
  <si>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</si>
  <si>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</si>
  <si>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</si>
  <si>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</si>
  <si>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</si>
  <si>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</si>
  <si>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</si>
  <si>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</si>
  <si>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</si>
  <si>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</si>
  <si>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</si>
  <si>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</si>
  <si>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</si>
  <si>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</si>
  <si>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</si>
  <si>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</si>
  <si>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</si>
  <si>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</si>
  <si>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</si>
  <si>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</si>
  <si>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</si>
  <si>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</si>
  <si>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</si>
  <si>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</si>
  <si>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</si>
  <si>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</si>
  <si>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</si>
  <si>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</si>
  <si>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</si>
  <si>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</si>
  <si>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</si>
  <si>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</si>
  <si>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</si>
  <si>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</si>
  <si>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</si>
  <si>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</si>
  <si>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</si>
  <si>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</si>
  <si>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</si>
  <si>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</si>
  <si>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</si>
  <si>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</si>
  <si>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</si>
  <si>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</si>
  <si>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</si>
  <si>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</si>
  <si>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</si>
  <si>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</si>
  <si>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</si>
  <si>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</si>
  <si>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</si>
  <si>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</si>
  <si>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</si>
  <si>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</si>
  <si>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</si>
  <si>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</si>
  <si>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</si>
  <si>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</si>
  <si>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</si>
  <si>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</si>
  <si>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</si>
  <si>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</si>
  <si>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</si>
  <si>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</si>
  <si>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</si>
  <si>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</si>
  <si>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</si>
  <si>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</si>
  <si>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</si>
  <si>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</si>
  <si>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</si>
  <si>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</si>
  <si>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</si>
  <si>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</si>
  <si>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</si>
  <si>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</si>
  <si>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</si>
  <si>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</si>
  <si>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</si>
  <si>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</si>
  <si>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</si>
  <si>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</si>
  <si>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</si>
  <si>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</si>
  <si>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</si>
  <si>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</si>
  <si>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</si>
  <si>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</si>
  <si>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</si>
  <si>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</si>
  <si>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</si>
  <si>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</si>
  <si>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</si>
  <si>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</si>
  <si>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</si>
  <si>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</si>
  <si>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</si>
  <si>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</si>
  <si>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</si>
  <si>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</si>
  <si>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</si>
  <si>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</si>
  <si>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</si>
  <si>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</si>
  <si>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</si>
  <si>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</si>
  <si>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</si>
  <si>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</si>
  <si>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</si>
  <si>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</si>
  <si>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</si>
  <si>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</si>
  <si>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</si>
  <si>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</si>
  <si>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</si>
  <si>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</si>
  <si>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</si>
  <si>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</si>
  <si>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</si>
  <si>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</si>
  <si>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</si>
  <si>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</si>
  <si>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</si>
  <si>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</si>
  <si>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</si>
  <si>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</si>
  <si>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</si>
  <si>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</si>
  <si>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</si>
  <si>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</si>
  <si>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</si>
  <si>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</si>
  <si>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</si>
  <si>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</si>
  <si>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</si>
  <si>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</si>
  <si>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</si>
  <si>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</si>
  <si>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</si>
  <si>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</si>
  <si>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</si>
  <si>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</si>
  <si>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</si>
  <si>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</si>
  <si>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</si>
  <si>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</si>
  <si>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</si>
  <si>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</si>
  <si>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</si>
  <si>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</si>
  <si>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</si>
  <si>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</si>
  <si>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</si>
  <si>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</si>
  <si>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</si>
  <si>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</si>
  <si>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</si>
  <si>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</si>
  <si>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</si>
  <si>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</si>
  <si>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</si>
  <si>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</si>
  <si>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</si>
  <si>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</si>
  <si>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</si>
  <si>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</si>
  <si>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</si>
  <si>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</si>
  <si>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</si>
  <si>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</si>
  <si>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</si>
  <si>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</si>
  <si>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</si>
  <si>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</si>
  <si>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</si>
  <si>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</si>
  <si>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</si>
  <si>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</si>
  <si>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</si>
  <si>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</si>
  <si>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</si>
  <si>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</si>
  <si>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</si>
  <si>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</si>
  <si>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</si>
  <si>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</si>
  <si>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</si>
  <si>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</si>
  <si>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</si>
  <si>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</si>
  <si>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</si>
  <si>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</si>
  <si>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</si>
  <si>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</si>
  <si>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</si>
  <si>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</si>
  <si>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</si>
  <si>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</si>
  <si>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</si>
  <si>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</si>
  <si>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</si>
  <si>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</si>
  <si>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</si>
  <si>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</si>
  <si>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</si>
  <si>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</si>
  <si>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</si>
  <si>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</si>
  <si>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</si>
  <si>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</si>
  <si>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</si>
  <si>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</si>
  <si>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</si>
  <si>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</si>
  <si>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</si>
  <si>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</si>
  <si>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</si>
  <si>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</si>
  <si>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</si>
  <si>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</si>
  <si>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</si>
  <si>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</si>
  <si>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</si>
  <si>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</si>
  <si>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</si>
  <si>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</si>
  <si>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</si>
  <si>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</si>
  <si>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</si>
  <si>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</si>
  <si>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</si>
  <si>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</si>
  <si>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</si>
  <si>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</si>
  <si>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</si>
  <si>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</si>
  <si>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</si>
  <si>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</si>
  <si>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</si>
  <si>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</si>
  <si>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</si>
  <si>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</si>
  <si>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</si>
  <si>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</si>
  <si>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</si>
  <si>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</si>
  <si>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</si>
  <si>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</si>
  <si>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</si>
  <si>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</si>
  <si>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</si>
  <si>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</si>
  <si>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</si>
  <si>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</si>
  <si>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</si>
  <si>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</si>
  <si>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</si>
  <si>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</si>
  <si>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</si>
  <si>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</si>
  <si>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</si>
  <si>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</si>
  <si>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</si>
  <si>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</si>
  <si>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</si>
  <si>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</si>
  <si>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</si>
  <si>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</si>
  <si>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</si>
  <si>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</si>
  <si>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</si>
  <si>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</si>
  <si>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</si>
  <si>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</si>
  <si>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</si>
  <si>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</si>
  <si>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</si>
  <si>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</si>
  <si>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</si>
  <si>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</si>
  <si>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</si>
  <si>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</si>
  <si>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</si>
  <si>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</si>
  <si>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</si>
  <si>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</si>
  <si>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</si>
  <si>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</si>
  <si>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</si>
  <si>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</si>
  <si>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</si>
  <si>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</si>
  <si>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</si>
  <si>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</si>
  <si>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</si>
  <si>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</si>
  <si>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</si>
  <si>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</si>
  <si>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</si>
  <si>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</si>
  <si>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</si>
  <si>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</si>
  <si>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</si>
  <si>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</si>
  <si>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</si>
  <si>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</si>
  <si>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</si>
  <si>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</si>
  <si>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</si>
  <si>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</si>
  <si>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</si>
  <si>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</si>
  <si>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</si>
  <si>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</si>
  <si>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</si>
  <si>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</si>
  <si>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</si>
  <si>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</si>
  <si>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</si>
  <si>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</si>
  <si>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</si>
  <si>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</si>
  <si>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</si>
  <si>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</si>
  <si>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</si>
  <si>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</si>
  <si>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</si>
  <si>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</si>
  <si>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</si>
  <si>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</si>
  <si>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</si>
  <si>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</si>
  <si>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</si>
  <si>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</si>
  <si>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</si>
  <si>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</si>
  <si>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</si>
  <si>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</si>
  <si>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</si>
  <si>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</si>
  <si>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</si>
  <si>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</si>
  <si>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</si>
  <si>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</si>
  <si>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</si>
  <si>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</si>
  <si>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</si>
  <si>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</si>
  <si>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</si>
  <si>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</si>
  <si>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</si>
  <si>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</si>
  <si>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</si>
  <si>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</si>
  <si>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</si>
  <si>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</si>
  <si>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</si>
  <si>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</si>
  <si>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</si>
  <si>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</si>
  <si>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</si>
  <si>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</si>
  <si>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</si>
  <si>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</si>
  <si>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</si>
  <si>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</si>
  <si>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</si>
  <si>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</si>
  <si>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</si>
  <si>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</si>
  <si>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</si>
  <si>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</si>
  <si>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</si>
  <si>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</si>
  <si>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</si>
  <si>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</si>
  <si>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</si>
  <si>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</si>
  <si>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</si>
  <si>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</si>
  <si>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</si>
  <si>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</si>
  <si>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</si>
  <si>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</si>
  <si>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</si>
  <si>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</si>
  <si>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</si>
  <si>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</si>
  <si>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</si>
  <si>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</si>
  <si>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</si>
  <si>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</si>
  <si>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</si>
  <si>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</si>
  <si>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</si>
  <si>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</si>
  <si>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</si>
  <si>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</si>
  <si>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</si>
  <si>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</si>
  <si>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</si>
  <si>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</si>
  <si>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</si>
  <si>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</si>
  <si>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</si>
  <si>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</si>
  <si>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</si>
  <si>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</si>
  <si>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</si>
  <si>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</si>
  <si>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</si>
  <si>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</si>
  <si>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</si>
  <si>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</si>
  <si>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</si>
  <si>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</si>
  <si>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</si>
  <si>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</si>
  <si>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</si>
  <si>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</si>
  <si>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</si>
  <si>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</si>
  <si>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</si>
  <si>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</si>
  <si>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</si>
  <si>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</si>
  <si>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</si>
  <si>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</si>
  <si>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</si>
  <si>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</si>
  <si>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</si>
  <si>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</si>
  <si>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</si>
  <si>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</si>
  <si>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</si>
  <si>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</si>
  <si>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</si>
  <si>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</si>
  <si>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</si>
  <si>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</si>
  <si>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</si>
  <si>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</si>
  <si>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</si>
  <si>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</si>
  <si>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</si>
  <si>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</si>
  <si>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</si>
  <si>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</si>
  <si>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</si>
  <si>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</si>
  <si>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</si>
  <si>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</si>
  <si>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</si>
  <si>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</si>
  <si>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</si>
  <si>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</si>
  <si>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</si>
  <si>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</si>
  <si>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</si>
  <si>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</si>
  <si>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</si>
  <si>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</si>
  <si>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</si>
  <si>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</si>
  <si>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</si>
  <si>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</si>
  <si>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</si>
  <si>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</si>
  <si>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</si>
  <si>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</si>
  <si>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</si>
  <si>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</si>
  <si>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</si>
  <si>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</si>
  <si>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</si>
  <si>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</si>
  <si>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</si>
  <si>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</si>
  <si>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</si>
  <si>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</si>
  <si>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</si>
  <si>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</si>
  <si>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</si>
  <si>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</si>
  <si>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</si>
  <si>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</si>
  <si>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</si>
  <si>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</si>
  <si>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</si>
  <si>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</si>
  <si>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</si>
  <si>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</si>
  <si>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</si>
  <si>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</si>
  <si>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</si>
  <si>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</si>
  <si>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</si>
  <si>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</si>
  <si>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</si>
  <si>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</si>
  <si>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</si>
  <si>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</si>
  <si>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</si>
  <si>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</si>
  <si>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</si>
  <si>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</si>
  <si>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</si>
  <si>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</si>
  <si>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</si>
  <si>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</si>
  <si>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</si>
  <si>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</si>
  <si>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</si>
  <si>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</si>
  <si>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</si>
  <si>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</si>
  <si>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</si>
  <si>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</si>
  <si>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</si>
  <si>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</si>
  <si>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</si>
  <si>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</si>
  <si>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</si>
  <si>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</si>
  <si>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</si>
  <si>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</si>
  <si>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</si>
  <si>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</si>
  <si>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</si>
  <si>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</si>
  <si>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</si>
  <si>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</si>
  <si>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</si>
  <si>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</si>
  <si>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</si>
  <si>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</si>
  <si>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</si>
  <si>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</si>
  <si>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</si>
  <si>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</si>
  <si>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</si>
  <si>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</si>
  <si>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</si>
  <si>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</si>
  <si>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</si>
  <si>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</si>
  <si>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</si>
  <si>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</si>
  <si>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</si>
  <si>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</si>
  <si>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</si>
  <si>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</si>
  <si>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</si>
  <si>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</si>
  <si>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</si>
  <si>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</si>
  <si>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</si>
  <si>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</si>
  <si>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</si>
  <si>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</si>
  <si>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</si>
  <si>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</si>
  <si>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</si>
  <si>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</si>
  <si>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</si>
  <si>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</si>
  <si>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</si>
  <si>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</si>
  <si>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</si>
  <si>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</si>
  <si>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</si>
  <si>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</si>
  <si>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</si>
  <si>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</si>
  <si>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</si>
  <si>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</si>
  <si>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</si>
  <si>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</si>
  <si>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</si>
  <si>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</si>
  <si>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</si>
  <si>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</si>
  <si>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</si>
  <si>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</si>
  <si>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</si>
  <si>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</si>
  <si>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</si>
  <si>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</si>
  <si>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</si>
  <si>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</si>
  <si>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</si>
  <si>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</si>
  <si>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</si>
  <si>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</si>
  <si>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</si>
  <si>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</si>
  <si>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</si>
  <si>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</si>
  <si>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</si>
  <si>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</si>
  <si>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</si>
  <si>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</si>
  <si>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</si>
  <si>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</si>
  <si>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</si>
  <si>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</si>
  <si>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</si>
  <si>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</si>
  <si>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</si>
  <si>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</si>
  <si>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</si>
  <si>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</si>
  <si>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</si>
  <si>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</si>
  <si>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</si>
  <si>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</si>
  <si>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</si>
  <si>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</si>
  <si>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</si>
  <si>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</si>
  <si>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</si>
  <si>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</si>
  <si>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</si>
  <si>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</si>
  <si>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</si>
  <si>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</si>
  <si>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</si>
  <si>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</si>
  <si>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</si>
  <si>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</si>
  <si>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</si>
  <si>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</si>
  <si>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</si>
  <si>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</si>
  <si>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</si>
  <si>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</si>
  <si>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</si>
  <si>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</si>
  <si>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</si>
  <si>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</si>
  <si>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</si>
  <si>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</si>
  <si>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</si>
  <si>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</si>
  <si>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</si>
  <si>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</si>
  <si>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</si>
  <si>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</si>
  <si>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</si>
  <si>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</si>
  <si>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</si>
  <si>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</si>
  <si>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</si>
  <si>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</si>
  <si>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</si>
  <si>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</si>
  <si>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</si>
  <si>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</si>
  <si>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</si>
  <si>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</si>
  <si>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</si>
  <si>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</si>
  <si>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</si>
  <si>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</si>
  <si>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</si>
  <si>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</si>
  <si>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</si>
  <si>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</si>
  <si>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</si>
  <si>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</si>
  <si>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</si>
  <si>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</si>
  <si>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</si>
  <si>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</si>
  <si>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</si>
  <si>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</si>
  <si>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</si>
  <si>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</si>
  <si>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</si>
  <si>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</si>
  <si>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</si>
  <si>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</si>
  <si>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</si>
  <si>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</si>
  <si>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</si>
  <si>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</si>
  <si>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</si>
  <si>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</si>
  <si>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</si>
  <si>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</si>
  <si>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</si>
  <si>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</si>
  <si>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</si>
  <si>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</si>
  <si>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</si>
  <si>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</si>
  <si>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</si>
  <si>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</si>
  <si>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</si>
  <si>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</si>
  <si>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</si>
  <si>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</si>
  <si>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</si>
  <si>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</si>
  <si>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</si>
  <si>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</si>
  <si>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</si>
  <si>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</si>
  <si>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</si>
  <si>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</si>
  <si>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</si>
  <si>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</si>
  <si>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</si>
  <si>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</si>
  <si>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</si>
  <si>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</si>
  <si>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</si>
  <si>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</si>
  <si>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</si>
  <si>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</si>
  <si>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</si>
  <si>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</si>
  <si>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</si>
  <si>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</si>
  <si>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</si>
  <si>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</si>
  <si>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</si>
  <si>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</si>
  <si>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</si>
  <si>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</si>
  <si>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</si>
  <si>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</si>
  <si>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</si>
  <si>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</si>
  <si>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</si>
  <si>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</si>
  <si>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</si>
  <si>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</si>
  <si>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</si>
  <si>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</si>
  <si>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</si>
  <si>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</si>
  <si>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</si>
  <si>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</si>
  <si>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</si>
  <si>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</si>
  <si>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</si>
  <si>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</si>
  <si>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</si>
  <si>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</si>
  <si>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</si>
  <si>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</si>
  <si>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</si>
  <si>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</si>
  <si>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</si>
  <si>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</si>
  <si>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</si>
  <si>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</si>
  <si>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</si>
  <si>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</si>
  <si>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</si>
  <si>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</si>
  <si>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</si>
  <si>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</si>
  <si>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</si>
  <si>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</si>
  <si>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</si>
  <si>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</si>
  <si>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</si>
  <si>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</si>
  <si>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</si>
  <si>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</si>
  <si>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</si>
  <si>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</si>
  <si>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</si>
  <si>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</si>
  <si>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</si>
  <si>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</si>
  <si>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</si>
  <si>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</si>
  <si>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</si>
  <si>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</si>
  <si>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</si>
  <si>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</si>
  <si>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</si>
  <si>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</si>
  <si>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</si>
  <si>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</si>
  <si>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</si>
  <si>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</si>
  <si>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</si>
  <si>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</si>
  <si>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</si>
  <si>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</si>
  <si>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</si>
  <si>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</si>
  <si>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</si>
  <si>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</si>
  <si>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</si>
  <si>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</si>
  <si>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</si>
  <si>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</si>
  <si>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</si>
  <si>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</si>
  <si>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</si>
  <si>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</si>
  <si>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</si>
  <si>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</si>
  <si>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</si>
  <si>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</si>
  <si>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</si>
  <si>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</si>
  <si>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</si>
  <si>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</si>
  <si>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</si>
  <si>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</si>
  <si>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</si>
  <si>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</si>
  <si>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</si>
  <si>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</si>
  <si>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</si>
  <si>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</si>
  <si>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</si>
  <si>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</si>
  <si>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</si>
  <si>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</si>
  <si>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</si>
  <si>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</si>
  <si>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</si>
  <si>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</si>
  <si>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</si>
  <si>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</si>
  <si>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</si>
  <si>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</si>
  <si>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</si>
  <si>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</si>
  <si>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</si>
  <si>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</si>
  <si>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</si>
  <si>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</si>
  <si>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</si>
  <si>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</si>
  <si>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</si>
  <si>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</si>
  <si>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</si>
  <si>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</si>
  <si>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</si>
  <si>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</si>
  <si>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</si>
  <si>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</si>
  <si>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</si>
  <si>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</si>
  <si>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</si>
  <si>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</si>
  <si>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</si>
  <si>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</si>
  <si>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</si>
  <si>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</si>
  <si>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</si>
  <si>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</si>
  <si>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</si>
  <si>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</si>
  <si>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</si>
  <si>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</si>
  <si>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</si>
  <si>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</si>
  <si>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</si>
  <si>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</si>
  <si>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</si>
  <si>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</si>
  <si>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</si>
  <si>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</si>
  <si>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</si>
  <si>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</si>
  <si>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</si>
  <si>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</si>
  <si>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</si>
  <si>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</si>
  <si>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</si>
  <si>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</si>
  <si>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</si>
  <si>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</si>
  <si>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</si>
  <si>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</si>
  <si>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</si>
  <si>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</si>
  <si>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</si>
  <si>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</si>
  <si>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</si>
  <si>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</si>
  <si>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</si>
  <si>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</si>
  <si>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</si>
  <si>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</si>
  <si>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</si>
  <si>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</si>
  <si>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</si>
  <si>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</si>
  <si>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</si>
  <si>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</si>
  <si>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</si>
  <si>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</si>
  <si>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</si>
  <si>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</si>
  <si>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</si>
  <si>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</si>
  <si>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</si>
  <si>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</si>
  <si>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</si>
  <si>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</si>
  <si>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</si>
  <si>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</si>
  <si>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</si>
  <si>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</si>
  <si>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</si>
  <si>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</si>
  <si>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</si>
  <si>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</si>
  <si>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</si>
  <si>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</si>
  <si>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</si>
  <si>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</si>
  <si>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</si>
  <si>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</si>
  <si>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</si>
  <si>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</si>
  <si>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</si>
  <si>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</si>
  <si>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</si>
  <si>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</si>
  <si>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</si>
  <si>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</si>
  <si>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</si>
  <si>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</si>
  <si>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</si>
  <si>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</si>
  <si>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</si>
  <si>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</si>
  <si>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</si>
  <si>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</si>
  <si>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</si>
  <si>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</si>
  <si>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</si>
  <si>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</si>
  <si>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</si>
  <si>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</si>
  <si>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</si>
  <si>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</si>
  <si>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</si>
  <si>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</si>
  <si>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</si>
  <si>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</si>
  <si>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</si>
  <si>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</si>
  <si>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</si>
  <si>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</si>
  <si>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</si>
  <si>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</si>
  <si>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</si>
  <si>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</si>
  <si>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</si>
  <si>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</si>
  <si>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</si>
  <si>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</si>
  <si>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</si>
  <si>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</si>
  <si>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</si>
  <si>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</si>
  <si>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</si>
  <si>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</si>
  <si>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</si>
  <si>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</si>
  <si>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</si>
  <si>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</si>
  <si>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</si>
  <si>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</si>
  <si>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</si>
  <si>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</si>
  <si>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</si>
  <si>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</si>
  <si>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</si>
  <si>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</si>
  <si>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</si>
  <si>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</si>
  <si>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</si>
  <si>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</si>
  <si>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</si>
  <si>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</si>
  <si>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</si>
  <si>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</si>
  <si>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</si>
  <si>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</si>
  <si>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</si>
  <si>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</si>
  <si>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</si>
  <si>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</si>
  <si>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</si>
  <si>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</si>
  <si>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</si>
  <si>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</si>
  <si>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</si>
  <si>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</si>
  <si>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</si>
  <si>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</si>
  <si>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</si>
  <si>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</si>
  <si>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</si>
  <si>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</si>
  <si>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</si>
  <si>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</si>
  <si>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</si>
  <si>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</si>
  <si>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</si>
  <si>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</si>
  <si>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</si>
  <si>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</si>
  <si>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</si>
  <si>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</si>
  <si>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</si>
  <si>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</si>
  <si>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</si>
  <si>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</si>
  <si>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</si>
  <si>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</si>
  <si>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</si>
  <si>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</si>
  <si>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</si>
  <si>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</si>
  <si>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</si>
  <si>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</si>
  <si>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</si>
  <si>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</si>
  <si>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</si>
  <si>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</si>
  <si>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</si>
  <si>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</si>
  <si>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</si>
  <si>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</si>
  <si>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</si>
  <si>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</si>
  <si>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</si>
  <si>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</si>
  <si>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</si>
  <si>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</si>
  <si>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</si>
  <si>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</si>
  <si>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</si>
  <si>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</si>
  <si>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</si>
  <si>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</si>
  <si>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</si>
  <si>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</si>
  <si>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</si>
  <si>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</si>
  <si>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</si>
  <si>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</si>
  <si>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</si>
  <si>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</si>
  <si>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</si>
  <si>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</si>
  <si>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</si>
  <si>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</si>
  <si>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</si>
  <si>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</si>
  <si>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</si>
  <si>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</si>
  <si>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</si>
  <si>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</si>
  <si>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</si>
  <si>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</si>
  <si>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</si>
  <si>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</si>
  <si>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</si>
  <si>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</si>
  <si>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</si>
  <si>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</si>
  <si>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</si>
  <si>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</si>
  <si>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</si>
  <si>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</si>
  <si>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</si>
  <si>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</si>
  <si>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</si>
  <si>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</si>
  <si>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</si>
  <si>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</si>
  <si>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</si>
  <si>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</si>
  <si>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</si>
  <si>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</si>
  <si>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</si>
  <si>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</si>
  <si>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</si>
  <si>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</si>
  <si>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</si>
  <si>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</si>
  <si>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</si>
  <si>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</si>
  <si>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</si>
  <si>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</si>
  <si>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</si>
  <si>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</si>
  <si>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</si>
  <si>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</si>
  <si>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</si>
  <si>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</si>
  <si>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</si>
  <si>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</si>
  <si>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</si>
  <si>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</si>
  <si>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</si>
  <si>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</si>
  <si>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</si>
  <si>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</si>
  <si>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</si>
  <si>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</si>
  <si>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</si>
  <si>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</si>
  <si>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</si>
  <si>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</si>
  <si>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</si>
  <si>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</si>
  <si>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</si>
  <si>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</si>
  <si>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</si>
  <si>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</si>
  <si>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</si>
  <si>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</si>
  <si>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</si>
  <si>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</si>
  <si>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</si>
  <si>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</si>
  <si>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</si>
  <si>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</si>
  <si>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</si>
  <si>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</si>
  <si>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</si>
  <si>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</si>
  <si>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</si>
  <si>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</si>
  <si>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</si>
  <si>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</si>
  <si>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</si>
  <si>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</si>
  <si>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</si>
  <si>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</si>
  <si>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</si>
  <si>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</si>
  <si>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</si>
  <si>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</si>
  <si>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</si>
  <si>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</si>
  <si>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</si>
  <si>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</si>
  <si>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</si>
  <si>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</si>
  <si>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</si>
  <si>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</si>
  <si>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</si>
  <si>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</si>
  <si>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</si>
  <si>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</si>
  <si>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</si>
  <si>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</si>
  <si>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</si>
  <si>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</si>
  <si>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</si>
  <si>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</si>
  <si>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</si>
  <si>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</si>
  <si>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</si>
  <si>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</si>
  <si>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</si>
  <si>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</si>
  <si>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</si>
  <si>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</si>
  <si>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</si>
  <si>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</si>
  <si>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</si>
  <si>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</si>
  <si>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</si>
  <si>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</si>
  <si>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</si>
  <si>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</si>
  <si>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</si>
  <si>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</si>
  <si>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</si>
  <si>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</si>
  <si>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</si>
  <si>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</si>
  <si>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</si>
  <si>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</si>
  <si>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</si>
  <si>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</si>
  <si>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</si>
  <si>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</si>
  <si>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</si>
  <si>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</si>
  <si>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</si>
  <si>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</si>
  <si>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</si>
  <si>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</si>
  <si>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</si>
  <si>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</si>
  <si>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</si>
  <si>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</si>
  <si>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</si>
  <si>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</si>
  <si>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</si>
  <si>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</si>
  <si>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</si>
  <si>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</si>
  <si>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</si>
  <si>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</si>
  <si>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</si>
  <si>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</si>
  <si>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</si>
  <si>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</si>
  <si>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</si>
  <si>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</si>
  <si>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</si>
  <si>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</si>
  <si>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</si>
  <si>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</si>
  <si>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</si>
  <si>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</si>
  <si>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</si>
  <si>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</si>
  <si>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</si>
  <si>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</si>
  <si>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</si>
  <si>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</si>
  <si>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</si>
  <si>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</si>
  <si>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</si>
  <si>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</si>
  <si>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</si>
  <si>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</si>
  <si>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</si>
  <si>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</si>
  <si>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</si>
  <si>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</si>
  <si>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</si>
  <si>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</si>
  <si>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</si>
  <si>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</si>
  <si>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</si>
  <si>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</si>
  <si>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</si>
  <si>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</si>
  <si>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</si>
  <si>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</si>
  <si>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</si>
  <si>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</si>
  <si>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</si>
  <si>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</si>
  <si>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</si>
  <si>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</si>
  <si>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</si>
  <si>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</si>
  <si>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</si>
  <si>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</si>
  <si>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</si>
  <si>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</si>
  <si>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</si>
  <si>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</si>
  <si>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</si>
  <si>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</si>
  <si>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</si>
  <si>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</si>
  <si>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</si>
  <si>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</si>
  <si>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</si>
  <si>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</si>
  <si>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</si>
  <si>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</si>
  <si>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</si>
  <si>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</si>
  <si>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</si>
  <si>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</si>
  <si>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</si>
  <si>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</si>
  <si>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</si>
  <si>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</si>
  <si>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</si>
  <si>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</si>
  <si>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</si>
  <si>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</si>
  <si>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</si>
  <si>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</si>
  <si>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</si>
  <si>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</si>
  <si>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</si>
  <si>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</si>
  <si>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</si>
  <si>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</si>
  <si>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</si>
  <si>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</si>
  <si>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</si>
  <si>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</si>
  <si>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</si>
  <si>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</si>
  <si>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</si>
  <si>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</si>
  <si>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</si>
  <si>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</si>
  <si>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</si>
  <si>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</si>
  <si>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</si>
  <si>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</si>
  <si>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</si>
  <si>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</si>
  <si>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</si>
  <si>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</si>
  <si>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</si>
  <si>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</si>
  <si>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</si>
  <si>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</si>
  <si>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</si>
  <si>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</si>
  <si>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</si>
  <si>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</si>
  <si>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</si>
  <si>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</si>
  <si>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</si>
  <si>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</si>
  <si>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</si>
  <si>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</si>
  <si>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</si>
  <si>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</si>
  <si>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</si>
  <si>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</si>
  <si>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</si>
  <si>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</si>
  <si>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</si>
  <si>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</si>
  <si>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</si>
  <si>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</si>
  <si>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</si>
  <si>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</si>
  <si>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</si>
  <si>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</si>
  <si>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</si>
  <si>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</si>
  <si>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</si>
  <si>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</si>
  <si>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</si>
  <si>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</si>
  <si>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</si>
  <si>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</si>
  <si>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</si>
  <si>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</si>
  <si>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</si>
  <si>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</si>
  <si>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</si>
  <si>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</si>
  <si>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</si>
  <si>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</si>
  <si>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</si>
  <si>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</si>
  <si>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</si>
  <si>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</si>
  <si>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</si>
  <si>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</si>
  <si>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</si>
  <si>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</si>
  <si>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</si>
  <si>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</si>
  <si>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</si>
  <si>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</si>
  <si>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</si>
  <si>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</si>
  <si>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</si>
  <si>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</si>
  <si>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</si>
  <si>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</si>
  <si>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</si>
  <si>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</si>
  <si>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</si>
  <si>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</si>
  <si>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</si>
  <si>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</si>
  <si>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</si>
  <si>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</si>
  <si>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</si>
  <si>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</si>
  <si>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</si>
  <si>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</si>
  <si>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</si>
  <si>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</si>
  <si>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</si>
  <si>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</si>
  <si>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</si>
  <si>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</si>
  <si>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</si>
  <si>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</si>
  <si>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</si>
  <si>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</si>
  <si>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</si>
  <si>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</si>
  <si>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</si>
  <si>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</si>
  <si>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</si>
  <si>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</si>
  <si>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</si>
  <si>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</si>
  <si>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</si>
  <si>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</si>
  <si>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</si>
  <si>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</si>
  <si>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</si>
  <si>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</si>
  <si>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</si>
  <si>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</si>
  <si>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</si>
  <si>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</si>
  <si>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</si>
  <si>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</si>
  <si>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</si>
  <si>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</si>
  <si>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</si>
  <si>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</si>
  <si>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</si>
  <si>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</si>
  <si>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</si>
  <si>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</si>
  <si>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</si>
  <si>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</si>
  <si>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</si>
  <si>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</si>
  <si>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</si>
  <si>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</si>
  <si>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</si>
  <si>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</si>
  <si>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</si>
  <si>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</si>
  <si>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</si>
  <si>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</si>
  <si>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</si>
  <si>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</si>
  <si>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</si>
  <si>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</si>
  <si>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</si>
  <si>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</si>
  <si>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</si>
  <si>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</si>
  <si>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</si>
  <si>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</si>
  <si>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</si>
  <si>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</si>
  <si>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</si>
  <si>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</si>
  <si>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</si>
  <si>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</si>
  <si>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</si>
  <si>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</si>
  <si>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</si>
  <si>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</si>
  <si>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</si>
  <si>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</si>
  <si>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</si>
  <si>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</si>
  <si>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</si>
  <si>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</si>
  <si>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</si>
  <si>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</si>
  <si>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</si>
  <si>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</si>
  <si>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</si>
  <si>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</si>
  <si>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</si>
  <si>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</si>
  <si>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</si>
  <si>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</si>
  <si>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</si>
  <si>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</si>
  <si>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</si>
  <si>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</si>
  <si>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</si>
  <si>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</si>
  <si>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</si>
  <si>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</si>
  <si>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</si>
  <si>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</si>
  <si>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</si>
  <si>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</si>
  <si>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</si>
  <si>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</si>
  <si>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</si>
  <si>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</si>
  <si>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</si>
  <si>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</si>
  <si>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</si>
  <si>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</si>
  <si>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</si>
  <si>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</si>
  <si>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</si>
  <si>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</si>
  <si>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</si>
  <si>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</si>
  <si>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</si>
  <si>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</si>
  <si>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</si>
  <si>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</si>
  <si>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</si>
  <si>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</si>
  <si>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</si>
  <si>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</si>
  <si>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</si>
  <si>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</si>
  <si>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</si>
  <si>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</si>
  <si>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</si>
  <si>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</si>
  <si>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</si>
  <si>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</si>
  <si>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</si>
  <si>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</si>
  <si>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</si>
  <si>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</si>
  <si>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</si>
  <si>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</si>
  <si>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</si>
  <si>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</si>
  <si>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</si>
  <si>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</si>
  <si>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</si>
  <si>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</si>
  <si>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</si>
  <si>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</si>
  <si>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</si>
  <si>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</si>
  <si>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</si>
  <si>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</si>
  <si>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</si>
  <si>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</si>
  <si>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</si>
  <si>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</si>
  <si>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</si>
  <si>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</si>
  <si>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</si>
  <si>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</si>
  <si>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</si>
  <si>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</si>
  <si>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</si>
  <si>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</si>
  <si>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</si>
  <si>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</si>
  <si>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</si>
  <si>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</si>
  <si>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</si>
  <si>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</si>
  <si>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</si>
  <si>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</si>
  <si>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</si>
  <si>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</si>
  <si>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</si>
  <si>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</si>
  <si>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</si>
  <si>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</si>
  <si>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</si>
  <si>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</si>
  <si>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</si>
  <si>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</si>
  <si>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</si>
  <si>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</si>
  <si>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</si>
  <si>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</si>
  <si>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</si>
  <si>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</si>
  <si>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</si>
  <si>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</si>
  <si>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</si>
  <si>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</si>
  <si>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</si>
  <si>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</si>
  <si>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</si>
  <si>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</si>
  <si>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</si>
  <si>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</si>
  <si>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</si>
  <si>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</si>
  <si>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</si>
  <si>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</si>
  <si>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</si>
  <si>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</si>
  <si>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</si>
  <si>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</si>
  <si>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</si>
  <si>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</si>
  <si>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</si>
  <si>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</si>
  <si>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</si>
  <si>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</si>
  <si>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</si>
  <si>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</si>
  <si>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</si>
  <si>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</si>
  <si>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</si>
  <si>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</si>
  <si>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</si>
  <si>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</si>
  <si>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</si>
  <si>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</si>
  <si>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</si>
  <si>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</si>
  <si>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</si>
  <si>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</si>
  <si>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</si>
  <si>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</si>
  <si>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</si>
  <si>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</si>
  <si>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</si>
  <si>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</si>
  <si>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</si>
  <si>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</si>
  <si>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</si>
  <si>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</si>
  <si>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</si>
  <si>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</si>
  <si>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</si>
  <si>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</si>
  <si>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</si>
  <si>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</si>
  <si>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</si>
  <si>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</si>
  <si>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</si>
  <si>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</si>
  <si>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</si>
  <si>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</si>
  <si>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</si>
  <si>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</si>
  <si>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</si>
  <si>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</si>
  <si>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</si>
  <si>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</si>
  <si>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</si>
  <si>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</si>
  <si>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</si>
  <si>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</si>
  <si>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</si>
  <si>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</si>
  <si>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</si>
  <si>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</si>
  <si>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</si>
  <si>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</si>
  <si>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</si>
  <si>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</si>
  <si>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</si>
  <si>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</si>
  <si>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</si>
  <si>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</si>
  <si>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</si>
  <si>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</si>
  <si>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</si>
  <si>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</si>
  <si>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</si>
  <si>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</si>
  <si>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</si>
  <si>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</si>
  <si>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</si>
  <si>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</si>
  <si>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</si>
  <si>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</si>
  <si>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</si>
  <si>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</si>
  <si>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</si>
  <si>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</si>
  <si>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</si>
  <si>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</si>
  <si>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</si>
  <si>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</si>
  <si>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</si>
  <si>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</si>
  <si>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</si>
  <si>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</si>
  <si>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</si>
  <si>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</si>
  <si>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</si>
  <si>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</si>
  <si>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</si>
  <si>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</si>
  <si>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</si>
  <si>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</si>
  <si>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</si>
  <si>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</si>
  <si>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</si>
  <si>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</si>
  <si>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</si>
  <si>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</si>
  <si>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</si>
  <si>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</si>
  <si>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</si>
  <si>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</si>
  <si>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</si>
  <si>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</si>
  <si>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</si>
  <si>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</si>
  <si>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</si>
  <si>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</si>
  <si>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</si>
  <si>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</si>
  <si>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</si>
  <si>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</si>
  <si>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</si>
  <si>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</si>
  <si>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</si>
  <si>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</si>
  <si>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</si>
  <si>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</si>
  <si>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</si>
  <si>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</si>
  <si>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</si>
  <si>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</si>
  <si>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</si>
  <si>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</si>
  <si>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</si>
  <si>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</si>
  <si>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</si>
  <si>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</si>
  <si>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</si>
  <si>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</si>
  <si>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</si>
  <si>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</si>
  <si>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</si>
  <si>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</si>
  <si>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</si>
  <si>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</si>
  <si>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</si>
  <si>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</si>
  <si>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</si>
  <si>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</si>
  <si>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</si>
  <si>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</si>
  <si>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</si>
  <si>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</si>
  <si>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</si>
  <si>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</si>
  <si>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</si>
  <si>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</si>
  <si>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</si>
  <si>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</si>
  <si>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</si>
  <si>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</si>
  <si>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</si>
  <si>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</si>
  <si>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</si>
  <si>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</si>
  <si>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</si>
  <si>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</si>
  <si>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</si>
  <si>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</si>
  <si>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</si>
  <si>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</si>
  <si>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</si>
  <si>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</si>
  <si>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</si>
  <si>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</si>
  <si>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</si>
  <si>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</si>
  <si>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</si>
  <si>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</si>
  <si>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</si>
  <si>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</si>
  <si>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</si>
  <si>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</si>
  <si>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</si>
  <si>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</si>
  <si>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</si>
  <si>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</si>
  <si>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</si>
  <si>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</si>
  <si>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</si>
  <si>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</si>
  <si>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</si>
  <si>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</si>
  <si>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</si>
  <si>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</si>
  <si>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</si>
  <si>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</si>
  <si>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</si>
  <si>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</si>
  <si>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</si>
  <si>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</si>
  <si>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</si>
  <si>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</si>
  <si>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</si>
  <si>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</si>
  <si>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</si>
  <si>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</si>
  <si>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</si>
  <si>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</si>
  <si>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</si>
  <si>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</si>
  <si>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</si>
  <si>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</si>
  <si>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</si>
  <si>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</si>
  <si>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</si>
  <si>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</si>
  <si>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</si>
  <si>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</si>
  <si>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</si>
  <si>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</si>
  <si>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</si>
  <si>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</si>
  <si>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</si>
  <si>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</si>
  <si>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</si>
  <si>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</si>
  <si>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</si>
  <si>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</si>
  <si>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</si>
  <si>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</si>
  <si>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</si>
  <si>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</si>
  <si>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</si>
  <si>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</si>
  <si>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</si>
  <si>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</si>
  <si>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</si>
  <si>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</si>
  <si>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</si>
  <si>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</si>
  <si>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</si>
  <si>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</si>
  <si>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</si>
  <si>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</si>
  <si>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</si>
  <si>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</si>
  <si>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</si>
  <si>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</si>
  <si>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</si>
  <si>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</si>
  <si>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</si>
  <si>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</si>
  <si>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</si>
  <si>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</si>
  <si>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</si>
  <si>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</si>
  <si>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</si>
  <si>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</si>
  <si>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</si>
  <si>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</si>
  <si>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</si>
  <si>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</si>
  <si>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</si>
  <si>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</si>
  <si>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</si>
  <si>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</si>
  <si>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</si>
  <si>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</si>
  <si>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</si>
  <si>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</si>
  <si>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</si>
  <si>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</si>
  <si>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</si>
  <si>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</si>
  <si>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</si>
  <si>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</si>
  <si>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</si>
  <si>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</si>
  <si>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</si>
  <si>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</si>
  <si>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</si>
  <si>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</si>
  <si>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</si>
  <si>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</si>
  <si>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</si>
  <si>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</si>
  <si>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</si>
  <si>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</si>
  <si>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</si>
  <si>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</si>
  <si>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</si>
  <si>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</si>
  <si>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</si>
  <si>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</si>
  <si>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</si>
  <si>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</si>
  <si>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</si>
  <si>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</si>
  <si>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</si>
  <si>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</si>
  <si>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</si>
  <si>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</si>
  <si>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</si>
  <si>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</si>
  <si>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</si>
  <si>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</si>
  <si>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</si>
  <si>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</si>
  <si>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</si>
  <si>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</si>
  <si>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</si>
  <si>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</si>
  <si>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</si>
  <si>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</si>
  <si>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</si>
  <si>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</si>
  <si>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</si>
  <si>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</si>
  <si>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</si>
  <si>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</si>
  <si>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</si>
  <si>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</si>
  <si>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</si>
  <si>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</si>
  <si>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</si>
  <si>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</si>
  <si>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</si>
  <si>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</si>
  <si>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</si>
  <si>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</si>
  <si>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</si>
  <si>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</si>
  <si>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</si>
  <si>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</si>
  <si>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</si>
  <si>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</si>
  <si>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</si>
  <si>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</si>
  <si>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</si>
  <si>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</si>
  <si>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</si>
  <si>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</si>
  <si>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</si>
  <si>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</si>
  <si>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</si>
  <si>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</si>
  <si>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</si>
  <si>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</si>
  <si>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</si>
  <si>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</si>
  <si>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</si>
  <si>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</si>
  <si>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</si>
  <si>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</si>
  <si>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</si>
  <si>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</si>
  <si>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</si>
  <si>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</si>
  <si>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</si>
  <si>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</si>
  <si>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</si>
  <si>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</si>
  <si>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</si>
  <si>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</si>
  <si>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</si>
  <si>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</si>
  <si>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</si>
  <si>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</si>
  <si>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</si>
  <si>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</si>
  <si>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</si>
  <si>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</si>
  <si>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</si>
  <si>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</si>
  <si>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</si>
  <si>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</si>
  <si>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</si>
  <si>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</si>
  <si>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</si>
  <si>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</si>
  <si>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</si>
  <si>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</si>
  <si>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</si>
  <si>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</si>
  <si>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</si>
  <si>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</si>
  <si>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</si>
  <si>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</si>
  <si>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</si>
  <si>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</si>
  <si>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</si>
  <si>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</si>
  <si>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</si>
  <si>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</si>
  <si>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</si>
  <si>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</si>
  <si>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</si>
  <si>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</si>
  <si>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</si>
  <si>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</si>
  <si>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</si>
  <si>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</si>
  <si>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</si>
  <si>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</si>
  <si>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</si>
  <si>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</si>
  <si>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</si>
  <si>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</si>
  <si>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</si>
  <si>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</si>
  <si>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</si>
  <si>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</si>
  <si>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</si>
  <si>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</si>
  <si>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</si>
  <si>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</si>
  <si>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</si>
  <si>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</si>
  <si>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</si>
  <si>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</si>
  <si>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</si>
  <si>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</si>
  <si>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</si>
  <si>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</si>
  <si>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</si>
  <si>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</si>
  <si>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</si>
  <si>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</si>
  <si>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</si>
  <si>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</si>
  <si>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</si>
  <si>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</si>
  <si>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</si>
  <si>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</si>
  <si>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</si>
  <si>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</si>
  <si>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</si>
  <si>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</si>
  <si>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</si>
  <si>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</si>
  <si>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</si>
  <si>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</si>
  <si>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</si>
  <si>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</si>
  <si>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</si>
  <si>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</si>
  <si>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</si>
  <si>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</si>
  <si>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</si>
  <si>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</si>
  <si>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</si>
  <si>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</si>
  <si>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</si>
  <si>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</si>
  <si>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</si>
  <si>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</si>
  <si>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</si>
  <si>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</si>
  <si>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</si>
  <si>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</si>
  <si>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</si>
  <si>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</si>
  <si>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</si>
  <si>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</si>
  <si>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</si>
  <si>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</si>
  <si>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</si>
  <si>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</si>
  <si>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</si>
  <si>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</si>
  <si>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</si>
  <si>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</si>
  <si>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</si>
  <si>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</si>
  <si>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</si>
  <si>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</si>
  <si>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</si>
  <si>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</si>
  <si>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</si>
  <si>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</si>
  <si>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</si>
  <si>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</si>
  <si>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</si>
  <si>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</si>
  <si>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</si>
  <si>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</si>
  <si>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</si>
  <si>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</si>
  <si>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</si>
  <si>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</si>
  <si>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</si>
  <si>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</si>
  <si>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</si>
  <si>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</si>
  <si>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</si>
  <si>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</si>
  <si>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</si>
  <si>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</si>
  <si>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</si>
  <si>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</si>
  <si>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</si>
  <si>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</si>
  <si>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</si>
  <si>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</si>
  <si>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</si>
  <si>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</si>
  <si>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</si>
  <si>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</si>
  <si>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</si>
  <si>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</si>
  <si>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</si>
  <si>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</si>
  <si>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</si>
  <si>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</si>
  <si>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</si>
  <si>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</si>
  <si>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</si>
  <si>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</si>
  <si>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</si>
  <si>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</si>
  <si>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</si>
  <si>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</si>
  <si>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</si>
  <si>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</si>
  <si>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</si>
  <si>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</si>
  <si>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</si>
  <si>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</si>
  <si>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</si>
  <si>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</si>
  <si>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</si>
  <si>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</si>
  <si>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</si>
  <si>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</si>
  <si>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</si>
  <si>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</si>
  <si>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</si>
  <si>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</si>
  <si>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</si>
  <si>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</si>
  <si>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</si>
  <si>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</si>
  <si>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</si>
  <si>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</si>
  <si>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</si>
  <si>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</si>
  <si>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</si>
  <si>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</si>
  <si>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</si>
  <si>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</si>
  <si>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</si>
  <si>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</si>
  <si>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</si>
  <si>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</si>
  <si>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</si>
  <si>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</si>
  <si>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</si>
  <si>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</si>
  <si>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</si>
  <si>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</si>
  <si>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</si>
  <si>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</si>
  <si>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</si>
  <si>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</si>
  <si>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</si>
  <si>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</si>
  <si>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</si>
  <si>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</si>
  <si>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</si>
  <si>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</si>
  <si>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</si>
  <si>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</si>
  <si>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</si>
  <si>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</si>
  <si>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</si>
  <si>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</si>
  <si>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</si>
  <si>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</si>
  <si>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</si>
  <si>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</si>
  <si>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</si>
  <si>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</si>
  <si>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</si>
  <si>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</si>
  <si>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</si>
  <si>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</si>
  <si>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</si>
  <si>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</si>
  <si>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</si>
  <si>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</si>
  <si>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</si>
  <si>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</si>
  <si>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</si>
  <si>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</si>
  <si>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</si>
  <si>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</si>
  <si>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</si>
  <si>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</si>
  <si>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</si>
  <si>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</si>
  <si>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</si>
  <si>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</si>
  <si>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</si>
  <si>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</si>
  <si>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</si>
  <si>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</si>
  <si>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</si>
  <si>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</si>
  <si>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</si>
  <si>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</si>
  <si>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</si>
  <si>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</si>
  <si>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</si>
  <si>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</si>
  <si>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</si>
  <si>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</si>
  <si>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</si>
  <si>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</si>
  <si>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</si>
  <si>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</si>
  <si>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</si>
  <si>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</si>
  <si>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</si>
  <si>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</si>
  <si>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</si>
  <si>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</si>
  <si>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</si>
  <si>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</si>
  <si>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</si>
  <si>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</si>
  <si>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</si>
  <si>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</si>
  <si>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</si>
  <si>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</si>
  <si>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</si>
  <si>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</si>
  <si>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</si>
  <si>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</si>
  <si>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</si>
  <si>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</si>
  <si>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</si>
  <si>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</si>
  <si>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</si>
  <si>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</si>
  <si>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</si>
  <si>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</si>
  <si>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</si>
  <si>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</si>
  <si>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</si>
  <si>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</si>
  <si>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</si>
  <si>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</si>
  <si>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</si>
  <si>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</si>
  <si>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</si>
  <si>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</si>
  <si>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</si>
  <si>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</si>
  <si>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</si>
  <si>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</si>
  <si>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</si>
  <si>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</si>
  <si>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</si>
  <si>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</si>
  <si>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</si>
  <si>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</si>
  <si>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</si>
  <si>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</si>
  <si>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</si>
  <si>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</si>
  <si>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</si>
  <si>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</si>
  <si>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</si>
  <si>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</si>
  <si>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</si>
  <si>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</si>
  <si>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</si>
  <si>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</si>
  <si>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</si>
  <si>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</si>
  <si>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</si>
  <si>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</si>
  <si>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</si>
  <si>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</si>
  <si>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</si>
  <si>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</si>
  <si>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</si>
  <si>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</si>
  <si>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</si>
  <si>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</si>
  <si>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</si>
  <si>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</si>
  <si>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</si>
  <si>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</si>
  <si>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</si>
  <si>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</si>
  <si>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</si>
  <si>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</si>
  <si>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</si>
  <si>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</si>
  <si>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</si>
  <si>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</si>
  <si>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</si>
  <si>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</si>
  <si>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</si>
  <si>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</si>
  <si>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</si>
  <si>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</si>
  <si>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</si>
  <si>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</si>
  <si>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</si>
  <si>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</si>
  <si>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</si>
  <si>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</si>
  <si>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</si>
  <si>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</si>
  <si>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</si>
  <si>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</si>
  <si>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</si>
  <si>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</si>
  <si>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</si>
  <si>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</si>
  <si>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</si>
  <si>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</si>
  <si>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</si>
  <si>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</si>
  <si>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</si>
  <si>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</si>
  <si>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</si>
  <si>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</si>
  <si>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</si>
  <si>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</si>
  <si>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</si>
  <si>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</si>
  <si>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</si>
  <si>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</si>
  <si>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</si>
  <si>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</si>
  <si>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</si>
  <si>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</si>
  <si>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</si>
  <si>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</si>
  <si>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</si>
  <si>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</si>
  <si>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</si>
  <si>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</si>
  <si>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</si>
  <si>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</si>
  <si>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</si>
  <si>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</si>
  <si>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</si>
  <si>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</si>
  <si>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</si>
  <si>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</si>
  <si>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</si>
  <si>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</si>
  <si>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</si>
  <si>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</si>
  <si>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</si>
  <si>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</si>
  <si>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</si>
  <si>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</si>
  <si>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</si>
  <si>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</si>
  <si>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</si>
  <si>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</si>
  <si>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</si>
  <si>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</si>
  <si>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</si>
  <si>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</si>
  <si>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</si>
  <si>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</si>
  <si>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</si>
  <si>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</si>
  <si>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</si>
  <si>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</si>
  <si>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</si>
  <si>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</si>
  <si>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</si>
  <si>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</si>
  <si>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</si>
  <si>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</si>
  <si>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</si>
  <si>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</si>
  <si>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</si>
  <si>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</si>
  <si>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</si>
  <si>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</si>
  <si>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</si>
  <si>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</si>
  <si>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</si>
  <si>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</si>
  <si>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</si>
  <si>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</si>
  <si>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</si>
  <si>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</si>
  <si>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</si>
  <si>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</si>
  <si>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</si>
  <si>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</si>
  <si>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</si>
  <si>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</si>
  <si>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</si>
  <si>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</si>
  <si>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</si>
  <si>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</si>
  <si>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</si>
  <si>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</si>
  <si>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</si>
  <si>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</si>
  <si>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</si>
  <si>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</si>
  <si>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</si>
  <si>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</si>
  <si>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</si>
  <si>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</si>
  <si>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</si>
  <si>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</si>
  <si>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</si>
  <si>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</si>
  <si>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</si>
  <si>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</si>
  <si>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</si>
  <si>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</si>
  <si>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</si>
  <si>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</si>
  <si>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</si>
  <si>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</si>
  <si>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</si>
  <si>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</si>
  <si>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</si>
  <si>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</si>
  <si>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</si>
  <si>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</si>
  <si>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</si>
  <si>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</si>
  <si>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</si>
  <si>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</si>
  <si>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</si>
  <si>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</si>
  <si>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</si>
  <si>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</si>
  <si>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</si>
  <si>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</si>
  <si>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</si>
  <si>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</si>
  <si>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</si>
  <si>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</si>
  <si>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</si>
  <si>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</si>
  <si>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</si>
  <si>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</si>
  <si>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</si>
  <si>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</si>
  <si>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</si>
  <si>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</si>
  <si>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</si>
  <si>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</si>
  <si>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</si>
  <si>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</si>
  <si>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</si>
  <si>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</si>
  <si>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</si>
  <si>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</si>
  <si>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</si>
  <si>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</si>
  <si>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</si>
  <si>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</si>
  <si>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</si>
  <si>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</si>
  <si>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</si>
  <si>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</si>
  <si>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</si>
  <si>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</si>
  <si>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</si>
  <si>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</si>
  <si>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</si>
  <si>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</si>
  <si>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</si>
  <si>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</si>
  <si>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</si>
  <si>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</si>
  <si>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</si>
  <si>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</si>
  <si>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</si>
  <si>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</si>
  <si>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</si>
  <si>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</si>
  <si>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</si>
  <si>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</si>
  <si>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</si>
  <si>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</si>
  <si>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</si>
  <si>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</si>
  <si>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</si>
  <si>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</si>
  <si>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</si>
  <si>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</si>
  <si>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</si>
  <si>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</si>
  <si>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</si>
  <si>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</si>
  <si>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</si>
  <si>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</si>
  <si>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</si>
  <si>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</si>
  <si>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</si>
  <si>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</si>
  <si>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</si>
  <si>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</si>
  <si>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</si>
  <si>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</si>
  <si>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</si>
  <si>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</si>
  <si>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</si>
  <si>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</si>
  <si>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</si>
  <si>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</si>
  <si>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</si>
  <si>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</si>
  <si>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</si>
  <si>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</si>
  <si>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</si>
  <si>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</si>
  <si>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</si>
  <si>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</si>
  <si>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</si>
  <si>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</si>
  <si>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</si>
  <si>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</si>
  <si>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</si>
  <si>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</si>
  <si>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</si>
  <si>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</si>
  <si>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</si>
  <si>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</si>
  <si>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</si>
  <si>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</si>
  <si>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</si>
  <si>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</si>
  <si>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</si>
  <si>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</si>
  <si>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</si>
  <si>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</si>
  <si>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</si>
  <si>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</si>
  <si>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</si>
  <si>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</si>
  <si>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</si>
  <si>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</si>
  <si>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</si>
  <si>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</si>
  <si>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</si>
  <si>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</si>
  <si>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</si>
  <si>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</si>
  <si>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</si>
  <si>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</si>
  <si>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</si>
  <si>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</si>
  <si>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</si>
  <si>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</si>
  <si>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</si>
  <si>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</si>
  <si>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</si>
  <si>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</si>
  <si>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</si>
  <si>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</si>
  <si>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</si>
  <si>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</si>
  <si>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</si>
  <si>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</si>
  <si>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</si>
  <si>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</si>
  <si>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</si>
  <si>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</si>
  <si>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</si>
  <si>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</si>
  <si>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</si>
  <si>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</si>
  <si>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</si>
  <si>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</si>
  <si>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</si>
  <si>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</si>
  <si>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</si>
  <si>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</si>
  <si>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</si>
  <si>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</si>
  <si>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</si>
  <si>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</si>
  <si>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</si>
  <si>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</si>
  <si>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</si>
  <si>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</si>
  <si>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</si>
  <si>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</si>
  <si>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</si>
  <si>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</si>
  <si>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</si>
  <si>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</si>
  <si>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</si>
  <si>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</si>
  <si>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</si>
  <si>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</si>
  <si>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</si>
  <si>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</si>
  <si>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</si>
  <si>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</si>
  <si>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</si>
  <si>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</si>
  <si>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</si>
  <si>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</si>
  <si>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</si>
  <si>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</si>
  <si>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</si>
  <si>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</si>
  <si>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</si>
  <si>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</si>
  <si>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</si>
  <si>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</si>
  <si>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</si>
  <si>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</si>
  <si>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</si>
  <si>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</si>
  <si>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</si>
  <si>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</si>
  <si>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</si>
  <si>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</si>
  <si>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</si>
  <si>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</si>
  <si>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</si>
  <si>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</si>
  <si>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</si>
  <si>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</si>
  <si>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</si>
  <si>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</si>
  <si>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</si>
  <si>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</si>
  <si>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</si>
  <si>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</si>
  <si>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</si>
  <si>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</si>
  <si>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</si>
  <si>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</si>
  <si>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</si>
  <si>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</si>
  <si>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</si>
  <si>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</si>
  <si>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</si>
  <si>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</si>
  <si>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</si>
  <si>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</si>
  <si>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</si>
  <si>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</si>
  <si>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</si>
  <si>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</si>
  <si>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</si>
  <si>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</si>
  <si>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</si>
  <si>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</si>
  <si>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</si>
  <si>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</si>
  <si>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</si>
  <si>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</si>
  <si>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</si>
  <si>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</si>
  <si>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</si>
  <si>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</si>
  <si>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</si>
  <si>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</si>
  <si>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</si>
  <si>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</si>
  <si>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</si>
  <si>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</si>
  <si>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</si>
  <si>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</si>
  <si>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</si>
  <si>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</si>
  <si>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</si>
  <si>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</si>
  <si>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</si>
  <si>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</si>
  <si>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</si>
  <si>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</si>
  <si>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</si>
  <si>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</si>
  <si>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</si>
  <si>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</si>
  <si>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</si>
  <si>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</si>
  <si>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</si>
  <si>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</si>
  <si>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</si>
  <si>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</si>
  <si>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</si>
  <si>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</si>
  <si>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</si>
  <si>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</si>
  <si>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</si>
  <si>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</si>
  <si>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</si>
  <si>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</si>
  <si>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</si>
  <si>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</si>
  <si>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</si>
  <si>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</si>
  <si>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</si>
  <si>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</si>
  <si>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</si>
  <si>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</si>
  <si>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</si>
  <si>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</si>
  <si>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</si>
  <si>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</si>
  <si>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</si>
  <si>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</si>
  <si>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</si>
  <si>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</si>
  <si>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</si>
  <si>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</si>
  <si>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</si>
  <si>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</si>
  <si>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</si>
  <si>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</si>
  <si>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</si>
  <si>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</si>
  <si>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</si>
  <si>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</si>
  <si>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</si>
  <si>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</si>
  <si>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</si>
  <si>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</si>
  <si>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</si>
  <si>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</si>
  <si>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</si>
  <si>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</si>
  <si>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</si>
  <si>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</si>
  <si>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</si>
  <si>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</si>
  <si>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</si>
  <si>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</si>
  <si>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</si>
  <si>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</si>
  <si>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</si>
  <si>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</si>
  <si>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</si>
  <si>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</si>
  <si>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</si>
  <si>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</si>
  <si>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</si>
  <si>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</si>
  <si>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</si>
  <si>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</si>
  <si>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</si>
  <si>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</si>
  <si>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</si>
  <si>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</si>
  <si>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</si>
  <si>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</si>
  <si>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</si>
  <si>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</si>
  <si>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</si>
  <si>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</si>
  <si>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</si>
  <si>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</si>
  <si>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</si>
  <si>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</si>
  <si>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</si>
  <si>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</si>
  <si>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</si>
  <si>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</si>
  <si>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</si>
  <si>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</si>
  <si>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</si>
  <si>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</si>
  <si>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</si>
  <si>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</si>
  <si>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</si>
  <si>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</si>
  <si>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</si>
  <si>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</si>
  <si>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</si>
  <si>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</si>
  <si>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</si>
  <si>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</si>
  <si>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</si>
  <si>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</si>
  <si>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</si>
  <si>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</si>
  <si>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</si>
  <si>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</si>
  <si>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</si>
  <si>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</si>
  <si>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</si>
  <si>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</si>
  <si>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</si>
  <si>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</si>
  <si>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</si>
  <si>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</si>
  <si>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</si>
  <si>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</si>
  <si>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</si>
  <si>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</si>
  <si>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</si>
  <si>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</si>
  <si>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</si>
  <si>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</si>
  <si>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</si>
  <si>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</si>
  <si>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</si>
  <si>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</si>
  <si>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</si>
  <si>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</si>
  <si>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</si>
  <si>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</si>
  <si>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</si>
  <si>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</si>
  <si>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</si>
  <si>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</si>
  <si>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</si>
  <si>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</si>
  <si>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</si>
  <si>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</si>
  <si>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</si>
  <si>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</si>
  <si>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</si>
  <si>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</si>
  <si>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</si>
  <si>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</si>
  <si>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</si>
  <si>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</si>
  <si>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</si>
  <si>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</si>
  <si>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</si>
  <si>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</si>
  <si>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</si>
  <si>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</si>
  <si>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</si>
  <si>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</si>
  <si>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</si>
  <si>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</si>
  <si>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</si>
  <si>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</si>
  <si>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</si>
  <si>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</si>
  <si>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</si>
  <si>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</si>
  <si>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</si>
  <si>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</si>
  <si>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</si>
  <si>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</si>
  <si>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</si>
  <si>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</si>
  <si>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</si>
  <si>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</si>
  <si>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</si>
  <si>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</si>
  <si>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</si>
  <si>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</si>
  <si>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</si>
  <si>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</si>
  <si>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</si>
  <si>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</si>
  <si>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</si>
  <si>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</si>
  <si>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</si>
  <si>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</si>
  <si>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</si>
  <si>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</si>
  <si>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</si>
  <si>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</si>
  <si>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</si>
  <si>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</si>
  <si>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</si>
  <si>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</si>
  <si>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</si>
  <si>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</si>
  <si>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</si>
  <si>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</si>
  <si>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</si>
  <si>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</si>
  <si>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</si>
  <si>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</si>
  <si>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</si>
  <si>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</si>
  <si>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</si>
  <si>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</si>
  <si>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</si>
  <si>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</si>
  <si>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</si>
  <si>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</si>
  <si>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</si>
  <si>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</si>
  <si>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</si>
  <si>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</si>
  <si>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</si>
  <si>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</si>
  <si>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</si>
  <si>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</si>
  <si>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</si>
  <si>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</si>
  <si>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</si>
  <si>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</si>
  <si>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</si>
  <si>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</si>
  <si>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</si>
  <si>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</si>
  <si>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</si>
  <si>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</si>
  <si>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</si>
  <si>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</si>
  <si>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</si>
  <si>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</si>
  <si>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</si>
  <si>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</si>
  <si>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</si>
  <si>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</si>
  <si>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</si>
  <si>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</si>
  <si>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</si>
  <si>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</si>
  <si>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</si>
  <si>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</si>
  <si>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</si>
  <si>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</si>
  <si>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</si>
  <si>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</si>
  <si>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</si>
  <si>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</si>
  <si>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</si>
  <si>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</si>
  <si>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</si>
  <si>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</si>
  <si>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</si>
  <si>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</si>
  <si>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</si>
  <si>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</si>
  <si>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</si>
  <si>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</si>
  <si>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</si>
  <si>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</si>
  <si>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</si>
  <si>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</si>
  <si>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</si>
  <si>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</si>
  <si>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</si>
  <si>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</si>
  <si>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</si>
  <si>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</si>
  <si>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</si>
  <si>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</si>
  <si>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</si>
  <si>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</si>
  <si>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</si>
  <si>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</si>
  <si>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</si>
  <si>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</si>
  <si>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</si>
  <si>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</si>
  <si>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</si>
  <si>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</si>
  <si>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</si>
  <si>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</si>
  <si>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</si>
  <si>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</si>
  <si>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</si>
  <si>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</si>
  <si>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</si>
  <si>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</si>
  <si>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</si>
  <si>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</si>
  <si>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</si>
  <si>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</si>
  <si>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</si>
  <si>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</si>
  <si>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</si>
  <si>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</si>
  <si>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</si>
  <si>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</si>
  <si>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</si>
  <si>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</si>
  <si>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</si>
  <si>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</si>
  <si>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</si>
  <si>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</si>
  <si>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</si>
  <si>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</si>
  <si>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</si>
  <si>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</si>
  <si>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</si>
  <si>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</si>
  <si>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</si>
  <si>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</si>
  <si>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</si>
  <si>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</si>
  <si>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</si>
  <si>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</si>
  <si>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</si>
  <si>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</si>
  <si>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</si>
  <si>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</si>
  <si>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</si>
  <si>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</si>
  <si>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</si>
  <si>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</si>
  <si>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</si>
  <si>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</si>
  <si>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</si>
  <si>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</si>
  <si>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</si>
  <si>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</si>
  <si>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</si>
  <si>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</si>
  <si>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</si>
  <si>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</si>
  <si>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</si>
  <si>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</si>
  <si>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</si>
  <si>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</si>
  <si>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</si>
  <si>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</si>
  <si>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</si>
  <si>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</si>
  <si>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</si>
  <si>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</si>
  <si>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</si>
  <si>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</si>
  <si>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</si>
  <si>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</si>
  <si>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</si>
  <si>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</si>
  <si>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</si>
  <si>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</si>
  <si>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</si>
  <si>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</si>
  <si>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</si>
  <si>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</si>
  <si>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</si>
  <si>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</si>
  <si>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</si>
  <si>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</si>
  <si>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</si>
  <si>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</si>
  <si>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</si>
  <si>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</si>
  <si>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</si>
  <si>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</si>
  <si>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</si>
  <si>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</si>
  <si>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</si>
  <si>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</si>
  <si>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</si>
  <si>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</si>
  <si>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</si>
  <si>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</si>
  <si>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</si>
  <si>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</si>
  <si>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</si>
  <si>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</si>
  <si>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</si>
  <si>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</si>
  <si>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</si>
  <si>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</si>
  <si>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</si>
  <si>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</si>
  <si>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</si>
  <si>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</si>
  <si>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</si>
  <si>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</si>
  <si>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</si>
  <si>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</si>
  <si>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</si>
  <si>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</si>
  <si>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</si>
  <si>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</si>
  <si>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</si>
  <si>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</si>
  <si>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</si>
  <si>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</si>
  <si>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</si>
  <si>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</si>
  <si>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</si>
  <si>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</si>
  <si>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</si>
  <si>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</si>
  <si>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</si>
  <si>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</si>
  <si>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</si>
  <si>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</si>
  <si>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</si>
  <si>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</si>
  <si>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</si>
  <si>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</si>
  <si>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</si>
  <si>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</si>
  <si>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</si>
  <si>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</si>
  <si>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</si>
  <si>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</si>
  <si>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</si>
  <si>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</si>
  <si>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</si>
  <si>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</si>
  <si>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</si>
  <si>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</si>
  <si>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</si>
  <si>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</si>
  <si>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</si>
  <si>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</si>
  <si>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</si>
  <si>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</si>
  <si>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</si>
  <si>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</si>
  <si>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</si>
  <si>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</si>
  <si>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</si>
  <si>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</si>
  <si>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</si>
  <si>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</si>
  <si>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</si>
  <si>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</si>
  <si>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</si>
  <si>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</si>
  <si>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</si>
  <si>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</si>
  <si>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</si>
  <si>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</si>
  <si>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</si>
  <si>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</si>
  <si>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</si>
  <si>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</si>
  <si>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</si>
  <si>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</si>
  <si>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</si>
  <si>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</si>
  <si>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</si>
  <si>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</si>
  <si>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</si>
  <si>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</si>
  <si>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</si>
  <si>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</si>
  <si>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</si>
  <si>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</si>
  <si>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</si>
  <si>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</si>
  <si>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</si>
  <si>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</si>
  <si>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</si>
  <si>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</si>
  <si>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</si>
  <si>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</si>
  <si>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</si>
  <si>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</si>
  <si>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</si>
  <si>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</si>
  <si>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</si>
  <si>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</si>
  <si>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</si>
  <si>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</si>
  <si>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</si>
  <si>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</si>
  <si>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</si>
  <si>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</si>
  <si>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</si>
  <si>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</si>
  <si>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</si>
  <si>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</si>
  <si>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</si>
  <si>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</si>
  <si>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</si>
  <si>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</si>
  <si>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</si>
  <si>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</si>
  <si>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</si>
  <si>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</si>
  <si>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</si>
  <si>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</si>
  <si>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</si>
  <si>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</si>
  <si>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</si>
  <si>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</si>
  <si>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</si>
  <si>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</si>
  <si>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</si>
  <si>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</si>
  <si>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</si>
  <si>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</si>
  <si>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</si>
  <si>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</si>
  <si>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</si>
  <si>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</si>
  <si>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</si>
  <si>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</si>
  <si>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</si>
  <si>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</si>
  <si>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</si>
  <si>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</si>
  <si>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</si>
  <si>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</si>
  <si>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</si>
  <si>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</si>
  <si>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</si>
  <si>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</si>
  <si>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</si>
  <si>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</si>
  <si>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</si>
  <si>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</si>
  <si>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</si>
  <si>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</si>
  <si>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</si>
  <si>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</si>
  <si>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</si>
  <si>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</si>
  <si>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</si>
  <si>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</si>
  <si>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</si>
  <si>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</si>
  <si>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</si>
  <si>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</si>
  <si>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</si>
  <si>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</si>
  <si>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</si>
  <si>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</si>
  <si>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</si>
  <si>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</si>
  <si>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</si>
  <si>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</si>
  <si>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</si>
  <si>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</si>
  <si>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</si>
  <si>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</si>
  <si>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</si>
  <si>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</si>
  <si>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</si>
  <si>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</si>
  <si>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</si>
  <si>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</si>
  <si>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</si>
  <si>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</si>
  <si>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</si>
  <si>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</si>
  <si>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</si>
  <si>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</si>
  <si>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</si>
  <si>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</si>
  <si>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</si>
  <si>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</si>
  <si>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</si>
  <si>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</si>
  <si>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</si>
  <si>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</si>
  <si>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</si>
  <si>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</si>
  <si>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</si>
  <si>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</si>
  <si>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</si>
  <si>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</si>
  <si>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</si>
  <si>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</si>
  <si>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</si>
  <si>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</si>
  <si>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</si>
  <si>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</si>
  <si>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</si>
  <si>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</si>
  <si>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</si>
  <si>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</si>
  <si>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</si>
  <si>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</si>
  <si>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</si>
  <si>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</si>
  <si>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</si>
  <si>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</si>
  <si>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</si>
  <si>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</si>
  <si>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</si>
  <si>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</si>
  <si>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</si>
  <si>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</si>
  <si>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</si>
  <si>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</si>
  <si>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</si>
  <si>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</si>
  <si>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</si>
  <si>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</si>
  <si>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</si>
  <si>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</si>
  <si>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</si>
  <si>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</si>
  <si>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</si>
  <si>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</si>
  <si>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</si>
  <si>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</si>
  <si>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</si>
  <si>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</si>
  <si>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</si>
  <si>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</si>
  <si>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</si>
  <si>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</si>
  <si>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</si>
  <si>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</si>
  <si>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</si>
  <si>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</si>
  <si>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</si>
  <si>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</si>
  <si>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</si>
  <si>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</si>
  <si>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</si>
  <si>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</si>
  <si>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</si>
  <si>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</si>
  <si>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</si>
  <si>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</si>
  <si>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</si>
  <si>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</si>
  <si>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</si>
  <si>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</si>
  <si>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</si>
  <si>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</si>
  <si>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</si>
  <si>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</si>
  <si>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</si>
  <si>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</si>
  <si>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</si>
  <si>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</si>
  <si>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</si>
  <si>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</si>
  <si>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</si>
  <si>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</si>
  <si>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</si>
  <si>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</si>
  <si>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</si>
  <si>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</si>
  <si>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</si>
  <si>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</si>
  <si>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</si>
  <si>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</si>
  <si>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</si>
  <si>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</si>
  <si>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</si>
  <si>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</si>
  <si>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</si>
  <si>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</si>
  <si>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</si>
  <si>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</si>
  <si>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</si>
  <si>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</si>
  <si>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</si>
  <si>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</si>
  <si>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</si>
  <si>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</si>
  <si>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</si>
  <si>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</si>
  <si>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</si>
  <si>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</si>
  <si>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</si>
  <si>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</si>
  <si>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</si>
  <si>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</si>
  <si>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</si>
  <si>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</si>
  <si>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</si>
  <si>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</si>
  <si>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</si>
  <si>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</si>
  <si>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</si>
  <si>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</si>
  <si>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</si>
  <si>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</si>
  <si>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</si>
  <si>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</si>
  <si>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</si>
  <si>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</si>
  <si>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</si>
  <si>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</si>
  <si>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</si>
  <si>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</si>
  <si>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</si>
  <si>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</si>
  <si>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</si>
  <si>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</si>
  <si>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</si>
  <si>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</si>
  <si>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</si>
  <si>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</si>
  <si>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</si>
  <si>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</si>
  <si>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</si>
  <si>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</si>
  <si>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</si>
  <si>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</si>
  <si>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</si>
  <si>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</si>
  <si>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</si>
  <si>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</si>
  <si>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</si>
  <si>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</si>
  <si>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</si>
  <si>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</si>
  <si>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</si>
  <si>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</si>
  <si>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</si>
  <si>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</si>
  <si>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</si>
  <si>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</si>
  <si>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</si>
  <si>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</si>
  <si>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</si>
  <si>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</si>
  <si>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</si>
  <si>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</si>
  <si>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</si>
  <si>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</si>
  <si>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</si>
  <si>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</si>
  <si>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</si>
  <si>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</si>
  <si>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</si>
  <si>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</si>
  <si>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</si>
  <si>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</si>
  <si>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</si>
  <si>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</si>
  <si>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</si>
  <si>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</si>
  <si>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</si>
  <si>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</si>
  <si>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</si>
  <si>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</si>
  <si>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</si>
  <si>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</si>
  <si>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</si>
  <si>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</si>
  <si>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</si>
  <si>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</si>
  <si>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</si>
  <si>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</si>
  <si>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</si>
  <si>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</si>
  <si>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</si>
  <si>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</si>
  <si>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</si>
  <si>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</si>
  <si>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</si>
  <si>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</si>
  <si>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</si>
  <si>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</si>
  <si>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</si>
  <si>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</si>
  <si>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</si>
  <si>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</si>
  <si>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</si>
  <si>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</si>
  <si>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</si>
  <si>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</si>
  <si>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</si>
  <si>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</si>
  <si>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</si>
  <si>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</si>
  <si>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</si>
  <si>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</si>
  <si>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</si>
  <si>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</si>
  <si>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</si>
  <si>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</si>
  <si>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</si>
  <si>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</si>
  <si>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</si>
  <si>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</si>
  <si>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</si>
  <si>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</si>
  <si>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</si>
  <si>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</si>
  <si>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</si>
  <si>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</si>
  <si>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</si>
  <si>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</si>
  <si>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</si>
  <si>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</si>
  <si>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</si>
  <si>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</si>
  <si>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</si>
  <si>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</si>
  <si>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</si>
  <si>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</si>
  <si>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</si>
  <si>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</si>
  <si>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</si>
  <si>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</si>
  <si>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</si>
  <si>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</si>
  <si>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</si>
  <si>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</si>
  <si>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</si>
  <si>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</si>
  <si>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</si>
  <si>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</si>
  <si>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</si>
  <si>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</si>
  <si>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</si>
  <si>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</si>
  <si>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</si>
  <si>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</si>
  <si>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</si>
  <si>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</si>
  <si>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</si>
  <si>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</si>
  <si>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</si>
  <si>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</si>
  <si>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</si>
  <si>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</si>
  <si>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</si>
  <si>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</si>
  <si>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</si>
  <si>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</si>
  <si>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</si>
  <si>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</si>
  <si>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</si>
  <si>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</si>
  <si>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</si>
  <si>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</si>
  <si>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</si>
  <si>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</si>
  <si>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</si>
  <si>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</si>
  <si>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</si>
  <si>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</si>
  <si>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</si>
  <si>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</si>
  <si>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</si>
  <si>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</si>
  <si>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</si>
  <si>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</si>
  <si>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</si>
  <si>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</si>
  <si>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</si>
  <si>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</si>
  <si>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</si>
  <si>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</si>
  <si>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</si>
  <si>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</si>
  <si>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</si>
  <si>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</si>
  <si>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</si>
  <si>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</si>
  <si>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</si>
  <si>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</si>
  <si>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</si>
  <si>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</si>
  <si>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</si>
  <si>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</si>
  <si>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</si>
  <si>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</si>
  <si>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</si>
  <si>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</si>
  <si>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</si>
  <si>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</si>
  <si>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</si>
  <si>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</si>
  <si>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</si>
  <si>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</si>
  <si>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</si>
  <si>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</si>
  <si>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</si>
  <si>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</si>
  <si>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</si>
  <si>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</si>
  <si>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</si>
  <si>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</si>
  <si>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</si>
  <si>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</si>
  <si>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</si>
  <si>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</si>
  <si>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</si>
  <si>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</si>
  <si>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</si>
  <si>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</si>
  <si>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</si>
  <si>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</si>
  <si>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</si>
  <si>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</si>
  <si>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</si>
  <si>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</si>
  <si>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</si>
  <si>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</si>
  <si>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</si>
  <si>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</si>
  <si>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</si>
  <si>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</si>
  <si>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</si>
  <si>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</si>
  <si>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</si>
  <si>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</si>
  <si>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</si>
  <si>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</si>
  <si>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</si>
  <si>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</si>
  <si>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</si>
  <si>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</si>
  <si>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</si>
  <si>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</si>
  <si>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</si>
  <si>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</si>
  <si>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</si>
  <si>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</si>
  <si>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</si>
  <si>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</si>
  <si>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</si>
  <si>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</si>
  <si>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</si>
  <si>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</si>
  <si>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</si>
  <si>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</si>
  <si>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</si>
  <si>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</si>
  <si>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</si>
  <si>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</si>
  <si>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</si>
  <si>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</si>
  <si>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</si>
  <si>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</si>
  <si>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</si>
  <si>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</si>
  <si>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</si>
  <si>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</si>
  <si>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</si>
  <si>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</si>
  <si>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</si>
  <si>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</si>
  <si>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</si>
  <si>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</si>
  <si>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</si>
  <si>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</si>
  <si>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</si>
  <si>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</si>
  <si>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</si>
  <si>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</si>
  <si>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</si>
  <si>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</si>
  <si>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</si>
  <si>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</si>
  <si>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</si>
  <si>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</si>
  <si>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</si>
  <si>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</si>
  <si>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</si>
  <si>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</si>
  <si>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</si>
  <si>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</si>
  <si>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</si>
  <si>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</si>
  <si>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</si>
  <si>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</si>
  <si>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</si>
  <si>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</si>
  <si>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</si>
  <si>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</si>
  <si>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</si>
  <si>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</si>
  <si>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</si>
  <si>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</si>
  <si>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</si>
  <si>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</si>
  <si>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</si>
  <si>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</si>
  <si>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</si>
  <si>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</si>
  <si>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</si>
  <si>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</si>
  <si>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</si>
  <si>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</si>
  <si>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</si>
  <si>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</si>
  <si>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</si>
  <si>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</si>
  <si>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</si>
  <si>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</si>
  <si>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</si>
  <si>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</si>
  <si>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</si>
  <si>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</si>
  <si>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</si>
  <si>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</si>
  <si>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</si>
  <si>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</si>
  <si>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</si>
  <si>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</si>
  <si>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</si>
  <si>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</si>
  <si>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</si>
  <si>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</si>
  <si>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</si>
  <si>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</si>
  <si>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</si>
  <si>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</si>
  <si>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</si>
  <si>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</si>
  <si>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</si>
  <si>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</si>
  <si>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</si>
  <si>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</si>
  <si>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</si>
  <si>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</si>
  <si>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</si>
  <si>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</si>
  <si>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</si>
  <si>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</si>
  <si>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</si>
  <si>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</si>
  <si>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</si>
  <si>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</si>
  <si>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</si>
  <si>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</si>
  <si>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</si>
  <si>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</si>
  <si>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</si>
  <si>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</si>
  <si>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</si>
  <si>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</si>
  <si>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</si>
  <si>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</si>
  <si>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</si>
  <si>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</si>
  <si>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</si>
  <si>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</si>
  <si>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</si>
  <si>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</si>
  <si>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</si>
  <si>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</si>
  <si>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</si>
  <si>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</si>
  <si>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</si>
  <si>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</si>
  <si>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</si>
  <si>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</si>
  <si>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</si>
  <si>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</si>
  <si>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</si>
  <si>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</si>
  <si>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</si>
  <si>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</si>
  <si>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</si>
  <si>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</si>
  <si>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</si>
  <si>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</si>
  <si>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</si>
  <si>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</si>
  <si>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</si>
  <si>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</si>
  <si>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</si>
  <si>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</si>
  <si>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</si>
  <si>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</si>
  <si>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</si>
  <si>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</si>
  <si>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</si>
  <si>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</si>
  <si>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</si>
  <si>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</si>
  <si>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</si>
  <si>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</si>
  <si>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</si>
  <si>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</si>
  <si>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</si>
  <si>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</si>
  <si>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</si>
  <si>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</si>
  <si>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</si>
  <si>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</si>
  <si>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</si>
  <si>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</si>
  <si>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</si>
  <si>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</si>
  <si>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</si>
  <si>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</si>
  <si>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</si>
  <si>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</si>
  <si>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</si>
  <si>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</si>
  <si>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</si>
  <si>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</si>
  <si>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</si>
  <si>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</si>
  <si>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</si>
  <si>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</si>
  <si>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</si>
  <si>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</si>
  <si>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</si>
  <si>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</si>
  <si>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</si>
  <si>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</si>
  <si>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</si>
  <si>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</si>
  <si>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</si>
  <si>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</si>
  <si>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</si>
  <si>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</si>
  <si>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</si>
  <si>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</si>
  <si>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</si>
  <si>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</si>
  <si>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</si>
  <si>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</si>
  <si>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</si>
  <si>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</si>
  <si>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</si>
  <si>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</si>
  <si>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</si>
  <si>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</si>
  <si>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</si>
  <si>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</si>
  <si>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</si>
  <si>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</si>
  <si>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</si>
  <si>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</si>
  <si>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</si>
  <si>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</si>
  <si>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</si>
  <si>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</si>
  <si>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</si>
  <si>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</si>
  <si>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</si>
  <si>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</si>
  <si>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</si>
  <si>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</si>
  <si>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</si>
  <si>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</si>
  <si>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</si>
  <si>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</si>
  <si>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</si>
  <si>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</si>
  <si>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</si>
  <si>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</si>
  <si>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</si>
  <si>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</si>
  <si>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</si>
  <si>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</si>
  <si>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</si>
  <si>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</si>
  <si>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</si>
  <si>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</si>
  <si>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</si>
  <si>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</si>
  <si>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</si>
  <si>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</si>
  <si>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</si>
  <si>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</si>
  <si>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</si>
  <si>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</si>
  <si>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</si>
  <si>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</si>
  <si>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</si>
  <si>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</si>
  <si>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</si>
  <si>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</si>
  <si>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</si>
  <si>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</si>
  <si>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</si>
  <si>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</si>
  <si>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</si>
  <si>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</si>
  <si>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</si>
  <si>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</si>
  <si>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</si>
  <si>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</si>
  <si>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</si>
  <si>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</si>
  <si>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</si>
  <si>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</si>
  <si>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</si>
  <si>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</si>
  <si>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</si>
  <si>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</si>
  <si>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</si>
  <si>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</si>
  <si>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</si>
  <si>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</si>
  <si>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</si>
  <si>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</si>
  <si>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</si>
  <si>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</si>
  <si>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</si>
  <si>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</si>
  <si>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</si>
  <si>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</si>
  <si>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</si>
  <si>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</si>
  <si>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</si>
  <si>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</si>
  <si>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</si>
  <si>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</si>
  <si>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</si>
  <si>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</si>
  <si>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</si>
  <si>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</si>
  <si>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</si>
  <si>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</si>
  <si>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</si>
  <si>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</si>
  <si>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</si>
  <si>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</si>
  <si>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</si>
  <si>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</si>
  <si>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</si>
  <si>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</si>
  <si>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</si>
  <si>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</si>
  <si>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</si>
  <si>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</si>
  <si>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</si>
  <si>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</si>
  <si>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</si>
  <si>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</si>
  <si>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</si>
  <si>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</si>
  <si>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</si>
  <si>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</si>
  <si>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</si>
  <si>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</si>
  <si>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</si>
  <si>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</si>
  <si>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</si>
  <si>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</si>
  <si>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</si>
  <si>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</si>
  <si>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</si>
  <si>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</si>
  <si>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</si>
  <si>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</si>
  <si>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</si>
  <si>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</si>
  <si>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</si>
  <si>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</si>
  <si>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</si>
  <si>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</si>
  <si>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</si>
  <si>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</si>
  <si>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</si>
  <si>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</si>
  <si>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</si>
  <si>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</si>
  <si>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</si>
  <si>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</si>
  <si>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</si>
  <si>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</si>
  <si>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</si>
  <si>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</si>
  <si>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</si>
  <si>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</si>
  <si>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</si>
  <si>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</si>
  <si>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</si>
  <si>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</si>
  <si>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</si>
  <si>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</si>
  <si>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</si>
  <si>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</si>
  <si>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</si>
  <si>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</si>
  <si>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</si>
  <si>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</si>
  <si>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</si>
  <si>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</si>
  <si>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</si>
  <si>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</si>
  <si>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</si>
  <si>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</si>
  <si>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</si>
  <si>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</si>
  <si>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</si>
  <si>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</si>
  <si>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</si>
  <si>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</si>
  <si>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</si>
  <si>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</si>
  <si>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</si>
  <si>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</si>
  <si>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</si>
  <si>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</si>
  <si>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</si>
  <si>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</si>
  <si>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</si>
  <si>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</si>
  <si>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</si>
  <si>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</si>
  <si>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</si>
  <si>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</si>
  <si>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</si>
  <si>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</si>
  <si>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</si>
  <si>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</si>
  <si>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</si>
  <si>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</si>
  <si>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</si>
  <si>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</si>
  <si>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</si>
  <si>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</si>
  <si>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</si>
  <si>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</si>
  <si>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</si>
  <si>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</si>
  <si>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</si>
  <si>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</si>
  <si>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</si>
  <si>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</si>
  <si>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</si>
  <si>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</si>
  <si>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</si>
  <si>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</si>
  <si>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</si>
  <si>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</si>
  <si>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</si>
  <si>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</si>
  <si>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</si>
  <si>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</si>
  <si>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</si>
  <si>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</si>
  <si>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</si>
  <si>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</si>
  <si>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</si>
  <si>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</si>
  <si>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</si>
  <si>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</si>
  <si>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</si>
  <si>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</si>
  <si>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</si>
  <si>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</si>
  <si>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</si>
  <si>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</si>
  <si>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</si>
  <si>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</si>
  <si>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</si>
  <si>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</si>
  <si>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</si>
  <si>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</si>
  <si>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</si>
  <si>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</si>
  <si>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</si>
  <si>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</si>
  <si>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</si>
  <si>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</si>
  <si>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</si>
  <si>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</si>
  <si>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</si>
  <si>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</si>
  <si>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</si>
  <si>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</si>
  <si>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</si>
  <si>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</si>
  <si>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</si>
  <si>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</si>
  <si>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</si>
  <si>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</si>
  <si>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</si>
  <si>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</si>
  <si>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</si>
  <si>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</si>
  <si>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</si>
  <si>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</si>
  <si>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</si>
  <si>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</si>
  <si>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</si>
  <si>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</si>
  <si>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</si>
  <si>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</si>
  <si>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</si>
  <si>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</si>
  <si>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</si>
  <si>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</si>
  <si>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</si>
  <si>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</si>
  <si>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</si>
  <si>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</si>
  <si>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</si>
  <si>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</si>
  <si>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</si>
  <si>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</si>
  <si>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</si>
  <si>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</si>
  <si>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</si>
  <si>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</si>
  <si>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</si>
  <si>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</si>
  <si>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</si>
  <si>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</si>
  <si>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</si>
  <si>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</si>
  <si>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</si>
  <si>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</si>
  <si>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</si>
  <si>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</si>
  <si>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</si>
  <si>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</si>
  <si>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</si>
  <si>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</si>
  <si>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</si>
  <si>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</si>
  <si>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</si>
  <si>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</si>
  <si>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</si>
  <si>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</si>
  <si>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</si>
  <si>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</si>
  <si>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</si>
  <si>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</si>
  <si>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</si>
  <si>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</si>
  <si>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</si>
  <si>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</si>
  <si>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</si>
  <si>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</si>
  <si>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</si>
  <si>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</si>
  <si>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</si>
  <si>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</si>
  <si>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</si>
  <si>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</si>
  <si>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</si>
  <si>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</si>
  <si>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</si>
  <si>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</si>
  <si>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</si>
  <si>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</si>
  <si>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</si>
  <si>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</si>
  <si>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</si>
  <si>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</si>
  <si>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</si>
  <si>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</si>
  <si>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</si>
  <si>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</si>
  <si>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</si>
  <si>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</si>
  <si>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</si>
  <si>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</si>
  <si>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</si>
  <si>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</si>
  <si>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</si>
  <si>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</si>
  <si>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</si>
  <si>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</si>
  <si>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</si>
  <si>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</si>
  <si>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</si>
  <si>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</si>
  <si>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</si>
  <si>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</si>
  <si>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</si>
  <si>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</si>
  <si>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</si>
  <si>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</si>
  <si>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</si>
  <si>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</si>
  <si>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</si>
  <si>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</si>
  <si>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</si>
  <si>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</si>
  <si>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</si>
  <si>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</si>
  <si>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</si>
  <si>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</si>
  <si>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</si>
  <si>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</si>
  <si>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</si>
  <si>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</si>
  <si>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</si>
  <si>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</si>
  <si>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</si>
  <si>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</si>
  <si>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</si>
  <si>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</si>
  <si>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</si>
  <si>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</si>
  <si>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</si>
  <si>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</si>
  <si>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</si>
  <si>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</si>
  <si>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</si>
  <si>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</si>
  <si>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</si>
  <si>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</si>
  <si>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</si>
  <si>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</si>
  <si>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</si>
  <si>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</si>
  <si>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</si>
  <si>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</si>
  <si>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</si>
  <si>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</si>
  <si>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</si>
  <si>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</si>
  <si>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</si>
  <si>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</si>
  <si>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</si>
  <si>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</si>
  <si>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</si>
  <si>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</si>
  <si>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</si>
  <si>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</si>
  <si>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</si>
  <si>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</si>
  <si>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</si>
  <si>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</si>
  <si>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</si>
  <si>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</si>
  <si>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</si>
  <si>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</si>
  <si>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</si>
  <si>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</si>
  <si>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</si>
  <si>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</si>
  <si>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</si>
  <si>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</si>
  <si>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</si>
  <si>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</si>
  <si>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</si>
  <si>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</si>
  <si>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</si>
  <si>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</si>
  <si>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</si>
  <si>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</si>
  <si>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</si>
  <si>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</si>
  <si>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</si>
  <si>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</si>
  <si>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</si>
  <si>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</si>
  <si>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</si>
  <si>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</si>
  <si>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</si>
  <si>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</si>
  <si>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</si>
  <si>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</si>
  <si>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</si>
  <si>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</si>
  <si>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</si>
  <si>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</si>
  <si>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</si>
  <si>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</si>
  <si>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</si>
  <si>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</si>
  <si>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</si>
  <si>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</si>
  <si>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</si>
  <si>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</si>
  <si>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</si>
  <si>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</si>
  <si>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</si>
  <si>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</si>
  <si>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</si>
  <si>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</si>
  <si>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</si>
  <si>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</si>
  <si>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</si>
  <si>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</si>
  <si>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</si>
  <si>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</si>
  <si>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</si>
  <si>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</si>
  <si>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</si>
  <si>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</si>
  <si>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</si>
  <si>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</si>
  <si>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</si>
  <si>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</si>
  <si>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</si>
  <si>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</si>
  <si>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</si>
  <si>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</si>
  <si>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</si>
  <si>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</si>
  <si>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</si>
  <si>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</si>
  <si>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</si>
  <si>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</si>
  <si>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</si>
  <si>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</si>
  <si>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</si>
  <si>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</si>
  <si>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</si>
  <si>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</si>
  <si>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</si>
  <si>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</si>
  <si>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</si>
  <si>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</si>
  <si>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</si>
  <si>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</si>
  <si>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</si>
  <si>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</si>
  <si>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</si>
  <si>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</si>
  <si>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</si>
  <si>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</si>
  <si>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</si>
  <si>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</si>
  <si>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</si>
  <si>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</si>
  <si>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</si>
  <si>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</si>
  <si>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</si>
  <si>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</si>
  <si>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</si>
  <si>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</si>
  <si>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</si>
  <si>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</si>
  <si>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</si>
  <si>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</si>
  <si>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</si>
  <si>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</si>
  <si>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</si>
  <si>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</si>
  <si>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</si>
  <si>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</si>
  <si>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</si>
  <si>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</si>
  <si>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</si>
  <si>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</si>
  <si>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</si>
  <si>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</si>
  <si>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</si>
  <si>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</si>
  <si>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</si>
  <si>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</si>
  <si>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</si>
  <si>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</si>
  <si>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</si>
  <si>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</si>
  <si>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</si>
  <si>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</si>
  <si>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</si>
  <si>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</si>
  <si>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</si>
  <si>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</si>
  <si>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</si>
  <si>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</si>
  <si>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</si>
  <si>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</si>
  <si>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</si>
  <si>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</si>
  <si>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</si>
  <si>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</si>
  <si>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</si>
  <si>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</si>
  <si>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</si>
  <si>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</si>
  <si>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</si>
  <si>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</si>
  <si>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</si>
  <si>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</si>
  <si>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</si>
  <si>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</si>
  <si>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</si>
  <si>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</si>
  <si>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</si>
  <si>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</si>
  <si>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</si>
  <si>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</si>
  <si>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</si>
  <si>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</si>
  <si>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</si>
  <si>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</si>
  <si>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</si>
  <si>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</si>
  <si>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</si>
  <si>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</si>
  <si>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</si>
  <si>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</si>
  <si>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</si>
  <si>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</si>
  <si>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</si>
  <si>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</si>
  <si>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</si>
  <si>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</si>
  <si>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</si>
  <si>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</si>
  <si>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</si>
  <si>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</si>
  <si>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</si>
  <si>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</si>
  <si>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</si>
  <si>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</si>
  <si>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</si>
  <si>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</si>
  <si>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</si>
  <si>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</si>
  <si>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</si>
  <si>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</si>
  <si>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</si>
  <si>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</si>
  <si>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</si>
  <si>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</si>
  <si>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</si>
  <si>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</si>
  <si>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</si>
  <si>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</si>
  <si>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</si>
  <si>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</si>
  <si>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</si>
  <si>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</si>
  <si>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</si>
  <si>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</si>
  <si>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</si>
  <si>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</si>
  <si>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</si>
  <si>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</si>
  <si>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</si>
  <si>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</si>
  <si>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</si>
  <si>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</si>
  <si>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</si>
  <si>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</si>
  <si>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</si>
  <si>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</si>
  <si>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</si>
  <si>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</si>
  <si>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</si>
  <si>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</si>
  <si>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</si>
  <si>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</si>
  <si>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</si>
  <si>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</si>
  <si>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</si>
  <si>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</si>
  <si>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</si>
  <si>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</si>
  <si>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</si>
  <si>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</si>
  <si>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</si>
  <si>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</si>
  <si>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</si>
  <si>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</si>
  <si>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</si>
  <si>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</si>
  <si>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</si>
  <si>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</si>
  <si>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</si>
  <si>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</si>
  <si>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</si>
  <si>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</si>
  <si>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</si>
  <si>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</si>
  <si>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</si>
  <si>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</si>
  <si>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</si>
  <si>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</si>
  <si>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</si>
  <si>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</si>
  <si>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</si>
  <si>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</si>
  <si>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</si>
  <si>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</si>
  <si>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</si>
  <si>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</si>
  <si>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</si>
  <si>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</si>
  <si>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</si>
  <si>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</si>
  <si>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</si>
  <si>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</si>
  <si>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</si>
  <si>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</si>
  <si>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</si>
  <si>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</si>
  <si>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</si>
  <si>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</si>
  <si>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</si>
  <si>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</si>
  <si>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</si>
  <si>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</si>
  <si>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</si>
  <si>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</si>
  <si>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</si>
  <si>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</si>
  <si>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</si>
  <si>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</si>
  <si>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</si>
  <si>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</si>
  <si>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</si>
  <si>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</si>
  <si>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</si>
  <si>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</si>
  <si>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</si>
  <si>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</si>
  <si>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</si>
  <si>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</si>
  <si>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</si>
  <si>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</si>
  <si>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</si>
  <si>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</si>
  <si>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</si>
  <si>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</si>
  <si>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</si>
  <si>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</si>
  <si>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</si>
  <si>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</si>
  <si>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</si>
  <si>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</si>
  <si>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</si>
  <si>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</si>
  <si>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</si>
  <si>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</si>
  <si>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</si>
  <si>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</si>
  <si>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</si>
  <si>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</si>
  <si>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</si>
  <si>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</si>
  <si>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</si>
  <si>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</si>
  <si>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</si>
  <si>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</si>
  <si>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</si>
  <si>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</si>
  <si>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</si>
  <si>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</si>
  <si>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</si>
  <si>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</si>
  <si>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</si>
  <si>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</si>
  <si>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</si>
  <si>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</si>
  <si>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</si>
  <si>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</si>
  <si>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</si>
  <si>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</si>
  <si>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</si>
  <si>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</si>
  <si>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</si>
  <si>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</si>
  <si>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</si>
  <si>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</si>
  <si>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</si>
  <si>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</si>
  <si>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</si>
  <si>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</si>
  <si>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</si>
  <si>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</si>
  <si>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</si>
  <si>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</si>
  <si>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</si>
  <si>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</si>
  <si>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</si>
  <si>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</si>
  <si>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</si>
  <si>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</si>
  <si>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</si>
  <si>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</si>
  <si>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</si>
  <si>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</si>
  <si>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</si>
  <si>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</si>
  <si>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</si>
  <si>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</si>
  <si>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</si>
  <si>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</si>
  <si>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</si>
  <si>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</si>
  <si>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</si>
  <si>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</si>
  <si>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</si>
  <si>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</si>
  <si>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</si>
  <si>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</si>
  <si>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</si>
  <si>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</si>
  <si>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</si>
  <si>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</si>
  <si>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</si>
  <si>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</si>
  <si>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</si>
  <si>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</si>
  <si>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</si>
  <si>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</si>
  <si>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</si>
  <si>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</si>
  <si>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</si>
  <si>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</si>
  <si>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</si>
  <si>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</si>
  <si>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</si>
  <si>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</si>
  <si>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</si>
  <si>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</si>
  <si>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</si>
  <si>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</si>
  <si>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</si>
  <si>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</si>
  <si>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</si>
  <si>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</si>
  <si>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</si>
  <si>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</si>
  <si>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</si>
  <si>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</si>
  <si>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</si>
  <si>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</si>
  <si>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</si>
  <si>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</si>
  <si>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</si>
  <si>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</si>
  <si>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</si>
  <si>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</si>
  <si>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</si>
  <si>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</si>
  <si>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</si>
  <si>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</si>
  <si>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</si>
  <si>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</si>
  <si>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</si>
  <si>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</si>
  <si>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</si>
  <si>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</si>
  <si>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</si>
  <si>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</si>
  <si>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</si>
  <si>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</si>
  <si>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</si>
  <si>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</si>
  <si>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</si>
  <si>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</si>
  <si>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</si>
  <si>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</si>
  <si>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</si>
  <si>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</si>
  <si>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</si>
  <si>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</si>
  <si>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</si>
  <si>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</si>
  <si>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</si>
  <si>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</si>
  <si>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</si>
  <si>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</si>
  <si>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</si>
  <si>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</si>
  <si>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</si>
  <si>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</si>
  <si>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</si>
  <si>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</si>
  <si>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</si>
  <si>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</si>
  <si>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</si>
  <si>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</si>
  <si>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</si>
  <si>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</si>
  <si>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</si>
  <si>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</si>
  <si>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</si>
  <si>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</si>
  <si>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</si>
  <si>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</si>
  <si>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</si>
  <si>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</si>
  <si>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</si>
  <si>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</si>
  <si>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</si>
  <si>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</si>
  <si>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</si>
  <si>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</si>
  <si>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</si>
  <si>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</si>
  <si>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</si>
  <si>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</si>
  <si>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</si>
  <si>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</si>
  <si>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</si>
  <si>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</si>
  <si>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</si>
  <si>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</si>
  <si>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</si>
  <si>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</si>
  <si>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</si>
  <si>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</si>
  <si>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</si>
  <si>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</si>
  <si>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</si>
  <si>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</si>
  <si>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</si>
  <si>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</si>
  <si>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</si>
  <si>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</si>
  <si>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</si>
  <si>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</si>
  <si>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</si>
  <si>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</si>
  <si>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</si>
  <si>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</si>
  <si>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</si>
  <si>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</si>
  <si>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</si>
  <si>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</si>
  <si>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</si>
  <si>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</si>
  <si>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</si>
  <si>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</si>
  <si>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</si>
  <si>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</si>
  <si>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</si>
  <si>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</si>
  <si>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</si>
  <si>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</si>
  <si>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</si>
  <si>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</si>
  <si>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</si>
  <si>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</si>
  <si>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</si>
  <si>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</si>
  <si>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</si>
  <si>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</si>
  <si>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</si>
  <si>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</si>
  <si>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</si>
  <si>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</si>
  <si>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</si>
  <si>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</si>
  <si>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</si>
  <si>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</si>
  <si>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</si>
  <si>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</si>
  <si>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</si>
  <si>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</si>
  <si>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</si>
  <si>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</si>
  <si>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</si>
  <si>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</si>
  <si>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</si>
  <si>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</si>
  <si>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</si>
  <si>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</si>
  <si>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</si>
  <si>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</si>
  <si>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</si>
  <si>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</si>
  <si>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</si>
  <si>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</si>
  <si>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</si>
  <si>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</si>
  <si>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</si>
  <si>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</si>
  <si>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</si>
  <si>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</si>
  <si>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</si>
  <si>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</si>
  <si>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</si>
  <si>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</si>
  <si>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</si>
  <si>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</si>
  <si>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</si>
  <si>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</si>
  <si>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</si>
  <si>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</si>
  <si>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</si>
  <si>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</si>
  <si>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</si>
  <si>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</si>
  <si>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</si>
  <si>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</si>
  <si>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</si>
  <si>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</si>
  <si>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</si>
  <si>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</si>
  <si>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</si>
  <si>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</si>
  <si>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</si>
  <si>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</si>
  <si>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</si>
  <si>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</si>
  <si>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</si>
  <si>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</si>
  <si>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</si>
  <si>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</si>
  <si>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</si>
  <si>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</si>
  <si>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</si>
  <si>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</si>
  <si>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</si>
  <si>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</si>
  <si>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</si>
  <si>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</si>
  <si>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</si>
  <si>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</si>
  <si>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</si>
  <si>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</si>
  <si>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</si>
  <si>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</si>
  <si>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</si>
  <si>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</si>
  <si>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</si>
  <si>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</si>
  <si>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</si>
  <si>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</si>
  <si>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</si>
  <si>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</si>
  <si>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</si>
  <si>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</si>
  <si>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</si>
  <si>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</si>
  <si>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</si>
  <si>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</si>
  <si>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</si>
  <si>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</si>
  <si>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</si>
  <si>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</si>
  <si>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</si>
  <si>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</si>
  <si>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</si>
  <si>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</si>
  <si>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</si>
  <si>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</si>
  <si>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</si>
  <si>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</si>
  <si>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</si>
  <si>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</si>
  <si>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</si>
  <si>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</si>
  <si>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</si>
  <si>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</si>
  <si>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</si>
  <si>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</si>
  <si>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</si>
  <si>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</si>
  <si>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</si>
  <si>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</si>
  <si>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</si>
  <si>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</si>
  <si>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</si>
  <si>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</si>
  <si>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</si>
  <si>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</si>
  <si>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</si>
  <si>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</si>
  <si>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</si>
  <si>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</si>
  <si>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</si>
  <si>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</si>
  <si>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</si>
  <si>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</si>
  <si>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</si>
  <si>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</si>
  <si>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</si>
  <si>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</si>
  <si>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</si>
  <si>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</si>
  <si>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</si>
  <si>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</si>
  <si>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</si>
  <si>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</si>
  <si>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</si>
  <si>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</si>
  <si>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</si>
  <si>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</si>
  <si>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</si>
  <si>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</si>
  <si>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</si>
  <si>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</si>
  <si>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</si>
  <si>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</si>
  <si>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</si>
  <si>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</si>
  <si>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</si>
  <si>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</si>
  <si>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</si>
  <si>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</si>
  <si>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</si>
  <si>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</si>
  <si>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</si>
  <si>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</si>
  <si>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</si>
  <si>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</si>
  <si>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</si>
  <si>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</si>
  <si>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</si>
  <si>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</si>
  <si>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</si>
  <si>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</si>
  <si>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</si>
  <si>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</si>
  <si>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</si>
  <si>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</si>
  <si>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</si>
  <si>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</si>
  <si>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</si>
  <si>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</si>
  <si>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</si>
  <si>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</si>
  <si>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</si>
  <si>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</si>
  <si>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</si>
  <si>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</si>
  <si>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</si>
  <si>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</si>
  <si>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</si>
  <si>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</si>
  <si>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</si>
  <si>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</si>
  <si>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</si>
  <si>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</si>
  <si>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</si>
  <si>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</si>
  <si>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</si>
  <si>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</si>
  <si>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</si>
  <si>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</si>
  <si>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</si>
  <si>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</si>
  <si>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</si>
  <si>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</si>
  <si>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</si>
  <si>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</si>
  <si>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</si>
  <si>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</si>
  <si>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</si>
  <si>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</si>
  <si>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</si>
  <si>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</si>
  <si>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</si>
  <si>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</si>
  <si>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</si>
  <si>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</si>
  <si>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</si>
  <si>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</si>
  <si>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</si>
  <si>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</si>
  <si>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</si>
  <si>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</si>
  <si>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</si>
  <si>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</si>
  <si>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</si>
  <si>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</si>
  <si>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</si>
  <si>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</si>
  <si>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</si>
  <si>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</si>
  <si>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</si>
  <si>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</si>
  <si>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</si>
  <si>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</si>
  <si>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</si>
  <si>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</si>
  <si>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</si>
  <si>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</si>
  <si>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</si>
  <si>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</si>
  <si>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</si>
  <si>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</si>
  <si>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</si>
  <si>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</si>
  <si>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</si>
  <si>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</si>
  <si>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</si>
  <si>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</si>
  <si>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</si>
  <si>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</si>
  <si>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</si>
  <si>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</si>
  <si>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</si>
  <si>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</si>
  <si>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</si>
  <si>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</si>
  <si>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</si>
  <si>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</si>
  <si>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</si>
  <si>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</si>
  <si>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</si>
  <si>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</si>
  <si>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</si>
  <si>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</si>
  <si>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</si>
  <si>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</si>
  <si>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</si>
  <si>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</si>
  <si>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</si>
  <si>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</si>
  <si>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</si>
  <si>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</si>
  <si>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</si>
  <si>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</si>
  <si>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</si>
  <si>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</si>
  <si>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</si>
  <si>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</si>
  <si>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</si>
  <si>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</si>
  <si>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</si>
  <si>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</si>
  <si>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</si>
  <si>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</si>
  <si>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</si>
  <si>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</si>
  <si>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</si>
  <si>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</si>
  <si>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</si>
  <si>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</si>
  <si>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</si>
  <si>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</si>
  <si>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</si>
  <si>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</si>
  <si>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</si>
  <si>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</si>
  <si>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</si>
  <si>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</si>
  <si>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</si>
  <si>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</si>
  <si>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</si>
  <si>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</si>
  <si>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</si>
  <si>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</si>
  <si>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</si>
  <si>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</si>
  <si>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</si>
  <si>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</si>
  <si>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</si>
  <si>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</si>
  <si>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</si>
  <si>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</si>
  <si>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</si>
  <si>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</si>
  <si>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</si>
  <si>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</si>
  <si>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</si>
  <si>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</si>
  <si>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</si>
  <si>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</si>
  <si>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</si>
  <si>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</si>
  <si>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</si>
  <si>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</si>
  <si>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</si>
  <si>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</si>
  <si>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</si>
  <si>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</si>
  <si>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</si>
  <si>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</si>
  <si>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</si>
  <si>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</si>
  <si>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</si>
  <si>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</si>
  <si>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</si>
  <si>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</si>
  <si>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</si>
  <si>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</si>
  <si>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</si>
  <si>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</si>
  <si>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</si>
  <si>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</si>
  <si>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</si>
  <si>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</si>
  <si>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</si>
  <si>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</si>
  <si>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</si>
  <si>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</si>
  <si>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</si>
  <si>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</si>
  <si>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</si>
  <si>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</si>
  <si>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</si>
  <si>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</si>
  <si>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</si>
  <si>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</si>
  <si>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</si>
  <si>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</si>
  <si>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</si>
  <si>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</si>
  <si>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</si>
  <si>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</si>
  <si>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</si>
  <si>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</si>
  <si>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</si>
  <si>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</si>
  <si>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</si>
  <si>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</si>
  <si>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</si>
  <si>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</si>
  <si>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</si>
  <si>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</si>
  <si>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</si>
  <si>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</si>
  <si>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</si>
  <si>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</si>
  <si>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</si>
  <si>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</si>
  <si>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</si>
  <si>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</si>
  <si>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</si>
  <si>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</si>
  <si>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</si>
  <si>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</si>
  <si>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</si>
  <si>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</si>
  <si>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</si>
  <si>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</si>
  <si>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</si>
  <si>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</si>
  <si>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</si>
  <si>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</si>
  <si>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</si>
  <si>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</si>
  <si>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</si>
  <si>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</si>
  <si>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</si>
  <si>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</si>
  <si>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</si>
  <si>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</si>
  <si>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</si>
  <si>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</si>
  <si>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</si>
  <si>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</si>
  <si>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</si>
  <si>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</si>
  <si>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</si>
  <si>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</si>
  <si>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</si>
  <si>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</si>
  <si>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</si>
  <si>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</si>
  <si>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</si>
  <si>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</si>
  <si>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</si>
  <si>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</si>
  <si>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</si>
  <si>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</si>
  <si>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</si>
  <si>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</si>
  <si>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</si>
  <si>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</si>
  <si>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</si>
  <si>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</si>
  <si>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</si>
  <si>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</si>
  <si>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</si>
  <si>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</si>
  <si>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</si>
  <si>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</si>
  <si>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</si>
  <si>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</si>
  <si>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</si>
  <si>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</si>
  <si>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</si>
  <si>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</si>
  <si>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</si>
  <si>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</si>
  <si>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</si>
  <si>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</si>
  <si>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</si>
  <si>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</si>
  <si>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</si>
  <si>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</si>
  <si>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</si>
  <si>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</si>
  <si>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</si>
  <si>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</si>
  <si>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</si>
  <si>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</si>
  <si>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</si>
  <si>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</si>
  <si>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</si>
  <si>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</si>
  <si>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</si>
  <si>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</si>
  <si>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</si>
  <si>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</si>
  <si>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</si>
  <si>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</si>
  <si>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</si>
  <si>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</si>
  <si>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</si>
  <si>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</si>
  <si>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</si>
  <si>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</si>
  <si>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</si>
  <si>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</si>
  <si>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</si>
  <si>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</si>
  <si>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</si>
  <si>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</si>
  <si>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</si>
  <si>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</si>
  <si>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</si>
  <si>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</si>
  <si>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</si>
  <si>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</si>
  <si>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</si>
  <si>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</si>
  <si>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</si>
  <si>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</si>
  <si>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</si>
  <si>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</si>
  <si>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</si>
  <si>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</si>
  <si>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</si>
  <si>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</si>
  <si>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</si>
  <si>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</si>
  <si>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</si>
  <si>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</si>
  <si>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</si>
  <si>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</si>
  <si>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</si>
  <si>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</si>
  <si>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</si>
  <si>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</si>
  <si>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</si>
  <si>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</si>
  <si>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</si>
  <si>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</si>
  <si>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</si>
  <si>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</si>
  <si>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</si>
  <si>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</si>
  <si>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</si>
  <si>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</si>
  <si>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</si>
  <si>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</si>
  <si>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</si>
  <si>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</si>
  <si>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</si>
  <si>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</si>
  <si>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</si>
  <si>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</si>
  <si>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</si>
  <si>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</si>
  <si>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</si>
  <si>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</si>
  <si>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</si>
  <si>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</si>
  <si>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</si>
  <si>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</si>
  <si>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</si>
  <si>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</si>
  <si>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</si>
  <si>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</si>
  <si>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</si>
  <si>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</si>
  <si>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</si>
  <si>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</si>
  <si>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</si>
  <si>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</si>
  <si>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</si>
  <si>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</si>
  <si>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</si>
  <si>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</si>
  <si>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</si>
  <si>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</si>
  <si>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</si>
  <si>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</si>
  <si>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</si>
  <si>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</si>
  <si>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</si>
  <si>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</si>
  <si>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</si>
  <si>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</si>
  <si>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</si>
  <si>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</si>
  <si>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</si>
  <si>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</si>
  <si>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</si>
  <si>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</si>
  <si>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</si>
  <si>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</si>
  <si>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</si>
  <si>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</si>
  <si>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</si>
  <si>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</si>
  <si>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</si>
  <si>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</si>
  <si>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</si>
  <si>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</si>
  <si>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</si>
  <si>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</si>
  <si>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</si>
  <si>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</si>
  <si>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</si>
  <si>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</si>
  <si>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</si>
  <si>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</si>
  <si>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</si>
  <si>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</si>
  <si>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</si>
  <si>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</si>
  <si>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</si>
  <si>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</si>
  <si>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</si>
  <si>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</si>
  <si>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</si>
  <si>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</si>
  <si>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</si>
  <si>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</si>
  <si>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</si>
  <si>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</si>
  <si>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</si>
  <si>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</si>
  <si>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</si>
  <si>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</si>
  <si>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</si>
  <si>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</si>
  <si>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</si>
  <si>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</si>
  <si>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</si>
  <si>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</si>
  <si>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</si>
  <si>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</si>
  <si>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</si>
  <si>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</si>
  <si>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</si>
  <si>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</si>
  <si>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</si>
  <si>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</si>
  <si>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</si>
  <si>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</si>
  <si>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</si>
  <si>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</si>
  <si>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</si>
  <si>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</si>
  <si>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</si>
  <si>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</si>
  <si>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</si>
  <si>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</si>
  <si>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</si>
  <si>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</si>
  <si>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</si>
  <si>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</si>
  <si>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</si>
  <si>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</si>
  <si>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</si>
  <si>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</si>
  <si>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</si>
  <si>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</si>
  <si>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</si>
  <si>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</si>
  <si>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</si>
  <si>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</si>
  <si>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</si>
  <si>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</si>
  <si>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</si>
  <si>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</si>
  <si>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</si>
  <si>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</si>
  <si>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</si>
  <si>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</si>
  <si>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</si>
  <si>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</si>
  <si>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</si>
  <si>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</si>
  <si>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</si>
  <si>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</si>
  <si>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</si>
  <si>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</si>
  <si>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</si>
  <si>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</si>
  <si>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</si>
  <si>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</si>
  <si>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</si>
  <si>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</si>
  <si>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</si>
  <si>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</si>
  <si>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</si>
  <si>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</si>
  <si>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</si>
  <si>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</si>
  <si>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</si>
  <si>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</si>
  <si>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</si>
  <si>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</si>
  <si>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</si>
  <si>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</si>
  <si>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</si>
  <si>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</si>
  <si>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</si>
  <si>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</si>
  <si>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</si>
  <si>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</si>
  <si>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</si>
  <si>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</si>
  <si>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</si>
  <si>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</si>
  <si>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</si>
  <si>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</si>
  <si>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</si>
  <si>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</si>
  <si>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</si>
  <si>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</si>
  <si>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</si>
  <si>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</si>
  <si>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</si>
  <si>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</si>
  <si>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</si>
  <si>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</si>
  <si>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</si>
  <si>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</si>
  <si>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</si>
  <si>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</si>
  <si>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</si>
  <si>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</si>
  <si>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</si>
  <si>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</si>
  <si>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</si>
  <si>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</si>
  <si>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</si>
  <si>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</si>
  <si>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</si>
  <si>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</si>
  <si>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</si>
  <si>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</si>
  <si>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</si>
  <si>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</si>
  <si>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</si>
  <si>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</si>
  <si>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</si>
  <si>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</si>
  <si>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</si>
  <si>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</si>
  <si>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</si>
  <si>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</si>
  <si>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</si>
  <si>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</si>
  <si>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</si>
  <si>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</si>
  <si>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</si>
  <si>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</si>
  <si>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</si>
  <si>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</si>
  <si>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</si>
  <si>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</si>
  <si>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</si>
  <si>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</si>
  <si>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</si>
  <si>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</si>
  <si>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</si>
  <si>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</si>
  <si>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</si>
  <si>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</si>
  <si>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</si>
  <si>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</si>
  <si>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</si>
  <si>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</si>
  <si>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</si>
  <si>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</si>
  <si>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</si>
  <si>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</si>
  <si>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</si>
  <si>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</si>
  <si>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</si>
  <si>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</si>
  <si>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</si>
  <si>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</si>
  <si>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</si>
  <si>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</si>
  <si>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</si>
  <si>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</si>
  <si>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</si>
  <si>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</si>
  <si>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</si>
  <si>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</si>
  <si>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</si>
  <si>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</si>
  <si>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</si>
  <si>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</si>
  <si>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</si>
  <si>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</si>
  <si>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</si>
  <si>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</si>
  <si>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</si>
  <si>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</si>
  <si>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</si>
  <si>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</si>
  <si>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</si>
  <si>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</si>
  <si>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</si>
  <si>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</si>
  <si>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</si>
  <si>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</si>
  <si>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</si>
  <si>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</si>
  <si>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</si>
  <si>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</si>
  <si>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</si>
  <si>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</si>
  <si>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</si>
  <si>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</si>
  <si>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</si>
  <si>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</si>
  <si>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</si>
  <si>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</si>
  <si>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</si>
  <si>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</si>
  <si>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</si>
  <si>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</si>
  <si>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</si>
  <si>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</si>
  <si>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</si>
  <si>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</si>
  <si>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</si>
  <si>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</si>
  <si>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</si>
  <si>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</si>
  <si>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</si>
  <si>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</si>
  <si>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</si>
  <si>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</si>
  <si>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</si>
  <si>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</si>
  <si>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</si>
  <si>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</si>
  <si>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</si>
  <si>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</si>
  <si>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</si>
  <si>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</si>
  <si>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</si>
  <si>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</si>
  <si>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</si>
  <si>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</si>
  <si>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</si>
  <si>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</si>
  <si>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</si>
  <si>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</si>
  <si>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</si>
  <si>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</si>
  <si>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</si>
  <si>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</si>
  <si>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</si>
  <si>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</si>
  <si>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</si>
  <si>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</si>
  <si>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</si>
  <si>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</si>
  <si>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</si>
  <si>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</si>
  <si>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</si>
  <si>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</si>
  <si>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</si>
  <si>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</si>
  <si>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</si>
  <si>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</si>
  <si>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</si>
  <si>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</si>
  <si>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</si>
  <si>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</si>
  <si>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</si>
  <si>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</si>
  <si>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</si>
  <si>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</si>
  <si>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</si>
  <si>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</si>
  <si>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</si>
  <si>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</si>
  <si>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</si>
  <si>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</si>
  <si>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</si>
  <si>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</si>
  <si>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</si>
  <si>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</si>
  <si>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</si>
  <si>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</si>
  <si>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</si>
  <si>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</si>
  <si>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</si>
  <si>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</si>
  <si>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</si>
  <si>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</si>
  <si>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</si>
  <si>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</si>
  <si>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</si>
  <si>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</si>
  <si>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</si>
  <si>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</si>
  <si>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</si>
  <si>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</si>
  <si>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</si>
  <si>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</si>
  <si>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</si>
  <si>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</si>
  <si>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</si>
  <si>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</si>
  <si>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</si>
  <si>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</si>
  <si>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</si>
  <si>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</si>
  <si>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</si>
  <si>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</si>
  <si>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</si>
  <si>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</si>
  <si>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</si>
  <si>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</si>
  <si>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</si>
  <si>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</si>
  <si>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</si>
  <si>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</si>
  <si>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</si>
  <si>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</si>
  <si>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</si>
  <si>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</si>
  <si>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</si>
  <si>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</si>
  <si>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</si>
  <si>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</si>
  <si>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</si>
  <si>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</si>
  <si>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</si>
  <si>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</si>
  <si>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</si>
  <si>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</si>
  <si>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</si>
  <si>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</si>
  <si>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</si>
  <si>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</si>
  <si>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</si>
  <si>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</si>
  <si>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</si>
  <si>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</si>
  <si>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</si>
  <si>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</si>
  <si>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</si>
  <si>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</si>
  <si>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</si>
  <si>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</si>
  <si>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</si>
  <si>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</si>
  <si>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</si>
  <si>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</si>
  <si>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</si>
  <si>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</si>
  <si>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</si>
  <si>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</si>
  <si>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</si>
  <si>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</si>
  <si>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</si>
  <si>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</si>
  <si>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</si>
  <si>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</si>
  <si>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</si>
  <si>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</si>
  <si>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</si>
  <si>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</si>
  <si>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</si>
  <si>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</si>
  <si>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</si>
  <si>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</si>
  <si>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</si>
  <si>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</si>
  <si>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</si>
  <si>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</si>
  <si>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</si>
  <si>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</si>
  <si>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</si>
  <si>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</si>
  <si>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</si>
  <si>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</si>
  <si>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</si>
  <si>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</si>
  <si>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</si>
  <si>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</si>
  <si>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</si>
  <si>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</si>
  <si>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</si>
  <si>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</si>
  <si>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</si>
  <si>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</si>
  <si>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</si>
  <si>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</si>
  <si>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</si>
  <si>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</si>
  <si>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</si>
  <si>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</si>
  <si>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</si>
  <si>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</si>
  <si>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</si>
  <si>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</si>
  <si>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</si>
  <si>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</si>
  <si>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</si>
  <si>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</si>
  <si>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</si>
  <si>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</si>
  <si>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</si>
  <si>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</si>
  <si>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</si>
  <si>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</si>
  <si>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</si>
  <si>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</si>
  <si>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</si>
  <si>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</si>
  <si>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</si>
  <si>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</si>
  <si>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</si>
  <si>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</si>
  <si>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</si>
  <si>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</si>
  <si>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</si>
  <si>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</si>
  <si>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</si>
  <si>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</si>
  <si>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</si>
  <si>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</si>
  <si>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</si>
  <si>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</si>
  <si>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</si>
  <si>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</si>
  <si>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</si>
  <si>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</si>
  <si>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</si>
  <si>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</si>
  <si>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</si>
  <si>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</si>
  <si>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</si>
  <si>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</si>
  <si>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</si>
  <si>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</si>
  <si>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</si>
  <si>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</si>
  <si>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</si>
  <si>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</si>
  <si>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</si>
  <si>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</si>
  <si>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</si>
  <si>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</si>
  <si>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</si>
  <si>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</si>
  <si>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</si>
  <si>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</si>
  <si>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</si>
  <si>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</si>
  <si>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</si>
  <si>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</si>
  <si>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</si>
  <si>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</si>
  <si>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</si>
  <si>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</si>
  <si>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</si>
  <si>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</si>
  <si>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</si>
  <si>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</si>
  <si>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</si>
  <si>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</si>
  <si>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</si>
  <si>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</si>
  <si>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</si>
  <si>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</si>
  <si>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</si>
  <si>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</si>
  <si>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</si>
  <si>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</si>
  <si>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</si>
  <si>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</si>
  <si>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</si>
  <si>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</si>
  <si>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</si>
  <si>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</si>
  <si>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</si>
  <si>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</si>
  <si>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</si>
  <si>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</si>
  <si>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</si>
  <si>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</si>
  <si>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</si>
  <si>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</si>
  <si>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</si>
  <si>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</si>
  <si>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</si>
  <si>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</si>
  <si>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</si>
  <si>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</si>
  <si>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</si>
  <si>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</si>
  <si>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</si>
  <si>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</si>
  <si>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</si>
  <si>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</si>
  <si>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</si>
  <si>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</si>
  <si>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</si>
  <si>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</si>
  <si>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</si>
  <si>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</si>
  <si>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</si>
  <si>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</si>
  <si>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</si>
  <si>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</si>
  <si>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</si>
  <si>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</si>
  <si>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</si>
  <si>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</si>
  <si>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</si>
  <si>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</si>
  <si>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</si>
  <si>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</si>
  <si>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</si>
  <si>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</si>
  <si>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</si>
  <si>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</si>
  <si>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</si>
  <si>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</si>
  <si>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</si>
  <si>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</si>
  <si>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</si>
  <si>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</si>
  <si>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</si>
  <si>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</si>
  <si>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</si>
  <si>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</si>
  <si>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</si>
  <si>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</si>
  <si>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</si>
  <si>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</si>
  <si>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</si>
  <si>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</si>
  <si>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</si>
  <si>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</si>
  <si>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</si>
  <si>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</si>
  <si>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</si>
  <si>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</si>
  <si>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</si>
  <si>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</si>
  <si>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</si>
  <si>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</si>
  <si>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</si>
  <si>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</si>
  <si>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</si>
  <si>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</si>
  <si>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</si>
  <si>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</si>
  <si>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</si>
  <si>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</si>
  <si>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</si>
  <si>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</si>
  <si>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</si>
  <si>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</si>
  <si>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</si>
  <si>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</si>
  <si>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</si>
  <si>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</si>
  <si>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</si>
  <si>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</si>
  <si>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</si>
  <si>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</si>
  <si>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</si>
  <si>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</si>
  <si>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</si>
  <si>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</si>
  <si>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</si>
  <si>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</si>
  <si>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</si>
  <si>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</si>
  <si>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</si>
  <si>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</si>
  <si>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</si>
  <si>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</si>
  <si>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</si>
  <si>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</si>
  <si>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</si>
  <si>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</si>
  <si>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</si>
  <si>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</si>
  <si>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</si>
  <si>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</si>
  <si>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</si>
  <si>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</si>
  <si>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</si>
  <si>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</si>
  <si>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</si>
  <si>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</si>
  <si>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</si>
  <si>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</si>
  <si>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</si>
  <si>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</si>
  <si>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</si>
  <si>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</si>
  <si>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</si>
  <si>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</si>
  <si>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</si>
  <si>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</si>
  <si>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</si>
  <si>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</si>
  <si>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</si>
  <si>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</si>
  <si>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</si>
  <si>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</si>
  <si>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</si>
  <si>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</si>
  <si>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</si>
  <si>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</si>
  <si>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</si>
  <si>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</si>
  <si>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</si>
  <si>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</si>
  <si>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</si>
  <si>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</si>
  <si>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</si>
  <si>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</si>
  <si>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</si>
  <si>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</si>
  <si>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</si>
  <si>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</si>
  <si>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</si>
  <si>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</si>
  <si>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</si>
  <si>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</si>
  <si>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</si>
  <si>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</si>
  <si>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</si>
  <si>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</si>
  <si>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</si>
  <si>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</si>
  <si>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</si>
  <si>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</si>
  <si>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</si>
  <si>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</si>
  <si>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</si>
  <si>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</si>
  <si>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</si>
  <si>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</si>
  <si>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</si>
  <si>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</si>
  <si>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</si>
  <si>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</si>
  <si>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</si>
  <si>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</si>
  <si>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</si>
  <si>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</si>
  <si>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</si>
  <si>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</si>
  <si>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</si>
  <si>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</si>
  <si>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</si>
  <si>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</si>
  <si>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</si>
  <si>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</si>
  <si>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</si>
  <si>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</si>
  <si>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</si>
  <si>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</si>
  <si>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</si>
  <si>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</si>
  <si>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</si>
  <si>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</si>
  <si>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</si>
  <si>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</si>
  <si>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</si>
  <si>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</si>
  <si>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</si>
  <si>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</si>
  <si>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</si>
  <si>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</si>
  <si>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</si>
  <si>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</si>
  <si>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</si>
  <si>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</si>
  <si>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</si>
  <si>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</si>
  <si>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</si>
  <si>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</si>
  <si>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</si>
  <si>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</si>
  <si>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</si>
  <si>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</si>
  <si>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</si>
  <si>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</si>
  <si>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</si>
  <si>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</si>
  <si>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</si>
  <si>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</si>
  <si>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</si>
  <si>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</si>
  <si>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</si>
  <si>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</si>
  <si>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</si>
  <si>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</si>
  <si>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</si>
  <si>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</si>
  <si>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</si>
  <si>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</si>
  <si>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</si>
  <si>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</si>
  <si>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</si>
  <si>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</si>
  <si>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</si>
  <si>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</si>
  <si>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</si>
  <si>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</si>
  <si>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</si>
  <si>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</si>
  <si>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</si>
  <si>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</si>
  <si>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</si>
  <si>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</si>
  <si>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</si>
  <si>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</si>
  <si>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</si>
  <si>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</si>
  <si>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</si>
  <si>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</si>
  <si>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</si>
  <si>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</si>
  <si>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</si>
  <si>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</si>
  <si>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</si>
  <si>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</si>
  <si>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</si>
  <si>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</si>
  <si>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</si>
  <si>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</si>
  <si>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</si>
  <si>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</si>
  <si>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</si>
  <si>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</si>
  <si>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</si>
  <si>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</si>
  <si>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</si>
  <si>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</si>
  <si>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</si>
  <si>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</si>
  <si>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</si>
  <si>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</si>
  <si>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</si>
  <si>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</si>
  <si>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</si>
  <si>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</si>
  <si>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</si>
  <si>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</si>
  <si>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</si>
  <si>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</si>
  <si>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</si>
  <si>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</si>
  <si>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</si>
  <si>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</si>
  <si>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</si>
  <si>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</si>
  <si>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</si>
  <si>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</si>
  <si>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</si>
  <si>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</si>
  <si>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</si>
  <si>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</si>
  <si>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</si>
  <si>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</si>
  <si>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</si>
  <si>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</si>
  <si>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</si>
  <si>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</si>
  <si>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</si>
  <si>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</si>
  <si>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</si>
  <si>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</si>
  <si>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</si>
  <si>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</si>
  <si>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</si>
  <si>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</si>
  <si>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</si>
  <si>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</si>
  <si>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</si>
  <si>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</si>
  <si>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</si>
  <si>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</si>
  <si>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</si>
  <si>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</si>
  <si>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</si>
  <si>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</si>
  <si>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</si>
  <si>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</si>
  <si>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</si>
  <si>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</si>
  <si>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</si>
  <si>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</si>
  <si>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</si>
  <si>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</si>
  <si>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</si>
  <si>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</si>
  <si>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</si>
  <si>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</si>
  <si>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</si>
  <si>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</si>
  <si>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</si>
  <si>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</si>
  <si>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</si>
  <si>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</si>
  <si>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</si>
  <si>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</si>
  <si>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</si>
  <si>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</si>
  <si>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</si>
  <si>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</si>
  <si>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</si>
  <si>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</si>
  <si>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</si>
  <si>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</si>
  <si>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</si>
  <si>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</si>
  <si>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</si>
  <si>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</si>
  <si>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</si>
  <si>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</si>
  <si>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</si>
  <si>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</si>
  <si>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</si>
  <si>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</si>
  <si>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</si>
  <si>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</si>
  <si>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</si>
  <si>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</si>
  <si>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</si>
  <si>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</si>
  <si>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</si>
  <si>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</si>
  <si>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</si>
  <si>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</si>
  <si>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</si>
  <si>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</si>
  <si>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</si>
  <si>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</si>
  <si>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</si>
  <si>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</si>
  <si>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</si>
  <si>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</si>
  <si>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</si>
  <si>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</si>
  <si>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</si>
  <si>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</si>
  <si>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</si>
  <si>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</si>
  <si>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</si>
  <si>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</si>
  <si>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</si>
  <si>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</si>
  <si>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</si>
  <si>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</si>
  <si>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</si>
  <si>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</si>
  <si>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</si>
  <si>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</si>
  <si>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</si>
  <si>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</si>
  <si>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</si>
  <si>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</si>
  <si>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</si>
  <si>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</si>
  <si>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</si>
  <si>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</si>
  <si>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</si>
  <si>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</si>
  <si>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</si>
  <si>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</si>
  <si>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</si>
  <si>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</si>
  <si>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</si>
  <si>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</si>
  <si>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</si>
  <si>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</si>
  <si>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</si>
  <si>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</si>
  <si>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</si>
  <si>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</si>
  <si>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</si>
  <si>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</si>
  <si>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</si>
  <si>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</si>
  <si>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</si>
  <si>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</si>
  <si>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</si>
  <si>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</si>
  <si>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</si>
  <si>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</si>
  <si>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</si>
  <si>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</si>
  <si>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</si>
  <si>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</si>
  <si>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</si>
  <si>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</si>
  <si>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</si>
  <si>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</si>
  <si>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</si>
  <si>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</si>
  <si>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</si>
  <si>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</si>
  <si>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</si>
  <si>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</si>
  <si>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</si>
  <si>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</si>
  <si>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</si>
  <si>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</si>
  <si>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</si>
  <si>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</si>
  <si>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</si>
  <si>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</si>
  <si>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</si>
  <si>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</si>
  <si>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</si>
  <si>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</si>
  <si>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</si>
  <si>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</si>
  <si>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</si>
  <si>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</si>
  <si>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</si>
  <si>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</si>
  <si>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</si>
  <si>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</si>
  <si>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</si>
  <si>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</si>
  <si>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</si>
  <si>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</si>
  <si>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</si>
  <si>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</si>
  <si>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</si>
  <si>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</si>
  <si>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</si>
  <si>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</si>
  <si>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</si>
  <si>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</si>
  <si>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</si>
  <si>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</si>
  <si>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</si>
  <si>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</si>
  <si>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</si>
  <si>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</si>
  <si>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</si>
  <si>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</si>
  <si>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</si>
  <si>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</si>
  <si>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</si>
  <si>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</si>
  <si>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</si>
  <si>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</si>
  <si>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</si>
  <si>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</si>
  <si>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</si>
  <si>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</si>
  <si>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</si>
  <si>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</si>
  <si>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</si>
  <si>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</si>
  <si>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</si>
  <si>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</si>
  <si>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</si>
  <si>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</si>
  <si>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</si>
  <si>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</si>
  <si>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</si>
  <si>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</si>
  <si>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</si>
  <si>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</si>
  <si>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</si>
  <si>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</si>
  <si>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</si>
  <si>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</si>
  <si>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</si>
  <si>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</si>
  <si>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</si>
  <si>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</si>
  <si>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</si>
  <si>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</si>
  <si>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</si>
  <si>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</si>
  <si>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</si>
  <si>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</si>
  <si>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</si>
  <si>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</si>
  <si>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</si>
  <si>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</si>
  <si>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</si>
  <si>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</si>
  <si>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</si>
  <si>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</si>
  <si>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</si>
  <si>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</si>
  <si>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</si>
  <si>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</si>
  <si>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</si>
  <si>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</si>
  <si>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</si>
  <si>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</si>
  <si>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</si>
  <si>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</si>
  <si>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</si>
  <si>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</si>
  <si>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</si>
  <si>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</si>
  <si>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</si>
  <si>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</si>
  <si>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</si>
  <si>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</si>
  <si>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</si>
  <si>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</si>
  <si>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</si>
  <si>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</si>
  <si>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</si>
  <si>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</si>
  <si>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</si>
  <si>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</si>
  <si>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</si>
  <si>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</si>
  <si>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</si>
  <si>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</si>
  <si>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</si>
  <si>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</si>
  <si>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</si>
  <si>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</si>
  <si>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</si>
  <si>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</si>
  <si>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</si>
  <si>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</si>
  <si>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</si>
  <si>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</si>
  <si>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</si>
  <si>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</si>
  <si>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</si>
  <si>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</si>
  <si>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</si>
  <si>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</si>
  <si>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</si>
  <si>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</si>
  <si>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</si>
  <si>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</si>
  <si>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</si>
  <si>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</si>
  <si>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</si>
  <si>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</si>
  <si>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</si>
  <si>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</si>
  <si>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</si>
  <si>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</si>
  <si>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</si>
  <si>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</si>
  <si>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</si>
  <si>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</si>
  <si>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</si>
  <si>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</si>
  <si>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</si>
  <si>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</si>
  <si>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</si>
  <si>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</si>
  <si>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</si>
  <si>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</si>
  <si>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</si>
  <si>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</si>
  <si>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</si>
  <si>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</si>
  <si>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</si>
  <si>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</si>
  <si>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</si>
  <si>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</si>
  <si>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</si>
  <si>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</si>
  <si>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</si>
  <si>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</si>
  <si>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</si>
  <si>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</si>
  <si>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</si>
  <si>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</si>
  <si>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</si>
  <si>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</si>
  <si>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</si>
  <si>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</si>
  <si>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</si>
  <si>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</si>
  <si>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</si>
  <si>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</si>
  <si>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</si>
  <si>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</si>
  <si>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</si>
  <si>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</si>
  <si>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</si>
  <si>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</si>
  <si>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</si>
  <si>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</si>
  <si>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</si>
  <si>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</si>
  <si>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</si>
  <si>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</si>
  <si>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</si>
  <si>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</si>
  <si>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</si>
  <si>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</si>
  <si>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</si>
  <si>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</si>
  <si>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</si>
  <si>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</si>
  <si>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</si>
  <si>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</si>
  <si>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</si>
  <si>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</si>
  <si>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</si>
  <si>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</si>
  <si>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</si>
  <si>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</si>
  <si>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</si>
  <si>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</si>
  <si>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</si>
  <si>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</si>
  <si>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</si>
  <si>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</si>
  <si>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</si>
  <si>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</si>
  <si>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</si>
  <si>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</si>
  <si>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</si>
  <si>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</si>
  <si>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</si>
  <si>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</si>
  <si>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</si>
  <si>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</si>
  <si>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</si>
  <si>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</si>
  <si>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</si>
  <si>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</si>
  <si>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</si>
  <si>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</si>
  <si>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</si>
  <si>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</si>
  <si>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</si>
  <si>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</si>
  <si>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</si>
  <si>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</si>
  <si>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</si>
  <si>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</si>
  <si>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</si>
  <si>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</si>
  <si>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</si>
  <si>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</si>
  <si>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</si>
  <si>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</si>
  <si>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</si>
  <si>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</si>
  <si>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</si>
  <si>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</si>
  <si>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</si>
  <si>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</si>
  <si>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</si>
  <si>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</si>
  <si>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</si>
  <si>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</si>
  <si>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</si>
  <si>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</si>
  <si>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</si>
  <si>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</si>
  <si>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</si>
  <si>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</si>
  <si>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</si>
  <si>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</si>
  <si>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</si>
  <si>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</si>
  <si>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</si>
  <si>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</si>
  <si>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</si>
  <si>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</si>
  <si>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</si>
  <si>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</si>
  <si>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</si>
  <si>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</si>
  <si>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</si>
  <si>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</si>
  <si>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</si>
  <si>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</si>
  <si>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</si>
  <si>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</si>
  <si>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</si>
  <si>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</si>
  <si>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</si>
  <si>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</si>
  <si>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</si>
  <si>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</si>
  <si>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</si>
  <si>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</si>
  <si>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</si>
  <si>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</si>
  <si>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</si>
  <si>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</si>
  <si>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</si>
  <si>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</si>
  <si>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</si>
  <si>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</si>
  <si>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</si>
  <si>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</si>
  <si>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</si>
  <si>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</si>
  <si>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</si>
  <si>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</si>
  <si>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</si>
  <si>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</si>
  <si>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</si>
  <si>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</si>
  <si>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</si>
  <si>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</si>
  <si>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</si>
  <si>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</si>
  <si>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</si>
  <si>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</si>
  <si>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</si>
  <si>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</si>
  <si>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</si>
  <si>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</si>
  <si>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</si>
  <si>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</si>
  <si>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</si>
  <si>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</si>
  <si>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</si>
  <si>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</si>
  <si>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</si>
  <si>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</si>
  <si>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</si>
  <si>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</si>
  <si>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</si>
  <si>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</si>
  <si>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</si>
  <si>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</si>
  <si>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</si>
  <si>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</si>
  <si>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</si>
  <si>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</si>
  <si>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</si>
  <si>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</si>
  <si>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</si>
  <si>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</si>
  <si>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</si>
  <si>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</si>
  <si>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</si>
  <si>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</si>
  <si>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</si>
  <si>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</si>
  <si>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</si>
  <si>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</si>
  <si>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</si>
  <si>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</si>
  <si>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</si>
  <si>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</si>
  <si>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</si>
  <si>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</si>
  <si>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</si>
  <si>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</si>
  <si>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</si>
  <si>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</si>
  <si>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</si>
  <si>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</si>
  <si>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</si>
  <si>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</si>
  <si>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</si>
  <si>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</si>
  <si>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</si>
  <si>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</si>
  <si>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</si>
  <si>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</si>
  <si>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</si>
  <si>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</si>
  <si>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</si>
  <si>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</si>
  <si>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</si>
  <si>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</si>
  <si>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</si>
  <si>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</si>
  <si>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</si>
  <si>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</si>
  <si>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</si>
  <si>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</si>
  <si>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</si>
  <si>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</si>
  <si>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</si>
  <si>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</si>
  <si>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</si>
  <si>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</si>
  <si>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</si>
  <si>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</si>
  <si>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</si>
  <si>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</si>
  <si>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</si>
  <si>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</si>
  <si>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</si>
  <si>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</si>
  <si>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</si>
  <si>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</si>
  <si>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</si>
  <si>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</si>
  <si>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</si>
  <si>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</si>
  <si>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</si>
  <si>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</si>
  <si>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</si>
  <si>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</si>
  <si>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</si>
  <si>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</si>
  <si>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</si>
  <si>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</si>
  <si>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</si>
  <si>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</si>
  <si>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</si>
  <si>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</si>
  <si>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</si>
  <si>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</si>
  <si>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</si>
  <si>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</si>
  <si>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</si>
  <si>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</si>
  <si>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</si>
  <si>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</si>
  <si>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</si>
  <si>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</si>
  <si>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</si>
  <si>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</si>
  <si>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</si>
  <si>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</si>
  <si>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</si>
  <si>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</si>
  <si>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</si>
  <si>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</si>
  <si>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</si>
  <si>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</si>
  <si>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</si>
  <si>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</si>
  <si>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</si>
  <si>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</si>
  <si>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</si>
  <si>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</si>
  <si>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</si>
  <si>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</si>
  <si>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</si>
  <si>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</si>
  <si>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</si>
  <si>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</si>
  <si>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</si>
  <si>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</si>
  <si>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</si>
  <si>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</si>
  <si>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</si>
  <si>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</si>
  <si>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</si>
  <si>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</si>
  <si>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</si>
  <si>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</si>
  <si>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</si>
  <si>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</si>
  <si>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</si>
  <si>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</si>
  <si>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</si>
  <si>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</si>
  <si>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</si>
  <si>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</si>
  <si>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</si>
  <si>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</si>
  <si>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</si>
  <si>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</si>
  <si>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</si>
  <si>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</si>
  <si>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</si>
  <si>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</si>
  <si>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</si>
  <si>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</si>
  <si>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</si>
  <si>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</si>
  <si>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</si>
  <si>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</si>
  <si>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</si>
  <si>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</si>
  <si>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</si>
  <si>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</si>
  <si>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</si>
  <si>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</si>
  <si>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</si>
  <si>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</si>
  <si>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</si>
  <si>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</si>
  <si>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</si>
  <si>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</si>
  <si>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</si>
  <si>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</si>
  <si>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</si>
  <si>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</si>
  <si>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</si>
  <si>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</si>
  <si>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</si>
  <si>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</si>
  <si>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</si>
  <si>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</si>
  <si>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</si>
  <si>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</si>
  <si>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</si>
  <si>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</si>
  <si>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</si>
  <si>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</si>
  <si>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</si>
  <si>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</si>
  <si>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</si>
  <si>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</si>
  <si>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</si>
  <si>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</si>
  <si>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</si>
  <si>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</si>
  <si>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</si>
  <si>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</si>
  <si>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</si>
  <si>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</si>
  <si>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</si>
  <si>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</si>
  <si>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</si>
  <si>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</si>
  <si>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</si>
  <si>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</si>
  <si>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</si>
  <si>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</si>
  <si>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</si>
  <si>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</si>
  <si>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</si>
  <si>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</si>
  <si>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</si>
  <si>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</si>
  <si>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</si>
  <si>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</si>
  <si>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</si>
  <si>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</si>
  <si>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</si>
  <si>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</si>
  <si>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</si>
  <si>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</si>
  <si>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</si>
  <si>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</si>
  <si>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</si>
  <si>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</si>
  <si>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</si>
  <si>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</si>
  <si>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</si>
  <si>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</si>
  <si>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</si>
  <si>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</si>
  <si>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</si>
  <si>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</si>
  <si>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</si>
  <si>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</si>
  <si>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</si>
  <si>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</si>
  <si>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</si>
  <si>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</si>
  <si>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</si>
  <si>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</si>
  <si>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</si>
  <si>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</si>
  <si>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</si>
  <si>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</si>
  <si>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</si>
  <si>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</si>
  <si>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</si>
  <si>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</si>
  <si>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</si>
  <si>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</si>
  <si>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</si>
  <si>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</si>
  <si>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</si>
  <si>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</si>
  <si>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</si>
  <si>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</si>
  <si>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</si>
  <si>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</si>
  <si>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</si>
  <si>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</si>
  <si>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</si>
  <si>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</si>
  <si>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</si>
  <si>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</si>
  <si>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</si>
  <si>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</si>
  <si>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</si>
  <si>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</si>
  <si>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</si>
  <si>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</si>
  <si>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</si>
  <si>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</si>
  <si>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</si>
  <si>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</si>
  <si>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</si>
  <si>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</si>
  <si>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</si>
  <si>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</si>
  <si>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</si>
  <si>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</si>
  <si>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</si>
  <si>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</si>
  <si>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</si>
  <si>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</si>
  <si>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</si>
  <si>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</si>
  <si>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</si>
  <si>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</si>
  <si>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</si>
  <si>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</si>
  <si>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</si>
  <si>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</si>
  <si>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</si>
  <si>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</si>
  <si>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</si>
  <si>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</si>
  <si>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</si>
  <si>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</si>
  <si>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</si>
  <si>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</si>
  <si>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</si>
  <si>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</si>
  <si>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</si>
  <si>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</si>
  <si>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</si>
  <si>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</si>
  <si>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</si>
  <si>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</si>
  <si>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</si>
  <si>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</si>
  <si>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</si>
  <si>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</si>
  <si>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</si>
  <si>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</si>
  <si>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</si>
  <si>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</si>
  <si>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</si>
  <si>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</si>
  <si>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</si>
  <si>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</si>
  <si>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</si>
  <si>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</si>
  <si>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</si>
  <si>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</si>
  <si>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</si>
  <si>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</si>
  <si>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</si>
  <si>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</si>
  <si>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</si>
  <si>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</si>
  <si>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</si>
  <si>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</si>
  <si>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</si>
  <si>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</si>
  <si>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</si>
  <si>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</si>
  <si>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</si>
  <si>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</si>
  <si>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</si>
  <si>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</si>
  <si>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</si>
  <si>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</si>
  <si>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</si>
  <si>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</si>
  <si>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</si>
  <si>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</si>
  <si>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</si>
  <si>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</si>
  <si>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</si>
  <si>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</si>
  <si>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</si>
  <si>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</si>
  <si>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</si>
  <si>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</si>
  <si>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</si>
  <si>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</si>
  <si>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</si>
  <si>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</si>
  <si>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</si>
  <si>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</si>
  <si>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</si>
  <si>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</si>
  <si>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</si>
  <si>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</si>
  <si>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</si>
  <si>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</si>
  <si>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</si>
  <si>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</si>
  <si>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</si>
  <si>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</si>
  <si>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</si>
  <si>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</si>
  <si>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</si>
  <si>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</si>
  <si>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</si>
  <si>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</si>
  <si>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</si>
  <si>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</si>
  <si>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</si>
  <si>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</si>
  <si>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</si>
  <si>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</si>
  <si>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</si>
  <si>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</si>
  <si>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</si>
  <si>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</si>
  <si>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</si>
  <si>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</si>
  <si>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</si>
  <si>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</si>
  <si>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</si>
  <si>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</si>
  <si>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</si>
  <si>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</si>
  <si>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</si>
  <si>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</si>
  <si>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</si>
  <si>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</si>
  <si>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</si>
  <si>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</si>
  <si>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</si>
  <si>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</si>
  <si>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</si>
  <si>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</si>
  <si>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</si>
  <si>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</si>
  <si>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</si>
  <si>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</si>
  <si>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</si>
  <si>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</si>
  <si>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</si>
  <si>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</si>
  <si>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</si>
  <si>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</si>
  <si>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</si>
  <si>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</si>
  <si>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</si>
  <si>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</si>
  <si>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</si>
  <si>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</si>
  <si>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</si>
  <si>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</si>
  <si>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</si>
  <si>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</si>
  <si>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</si>
  <si>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</si>
  <si>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</si>
  <si>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</si>
  <si>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</si>
  <si>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</si>
  <si>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</si>
  <si>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</si>
  <si>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</si>
  <si>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</si>
  <si>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</si>
  <si>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</si>
  <si>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</si>
  <si>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</si>
  <si>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</si>
  <si>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</si>
  <si>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</si>
  <si>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</si>
  <si>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</si>
  <si>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</si>
  <si>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</si>
  <si>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</si>
  <si>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</si>
  <si>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</si>
  <si>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</si>
  <si>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</si>
  <si>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</si>
  <si>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</si>
  <si>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</si>
  <si>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</si>
  <si>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</si>
  <si>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</si>
  <si>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</si>
  <si>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</si>
  <si>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</si>
  <si>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</si>
  <si>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</si>
  <si>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</si>
  <si>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</si>
  <si>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</si>
  <si>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</si>
  <si>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</si>
  <si>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</si>
  <si>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</si>
  <si>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</si>
  <si>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</si>
  <si>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</si>
  <si>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</si>
  <si>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</si>
  <si>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</si>
  <si>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</si>
  <si>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</si>
  <si>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</si>
  <si>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</si>
  <si>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</si>
  <si>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</si>
  <si>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</si>
  <si>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</si>
  <si>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</si>
  <si>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</si>
  <si>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</si>
  <si>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</si>
  <si>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</si>
  <si>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</si>
  <si>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</si>
  <si>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</si>
  <si>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</si>
  <si>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</si>
  <si>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</si>
  <si>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</si>
  <si>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</si>
  <si>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</si>
  <si>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</si>
  <si>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</si>
  <si>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</si>
  <si>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</si>
  <si>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</si>
  <si>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</si>
  <si>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</si>
  <si>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</si>
  <si>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</si>
  <si>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</si>
  <si>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</si>
  <si>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</si>
  <si>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</si>
  <si>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</si>
  <si>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</si>
  <si>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</si>
  <si>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</si>
  <si>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</si>
  <si>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</si>
  <si>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</si>
  <si>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</si>
  <si>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</si>
  <si>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</si>
  <si>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</si>
  <si>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</si>
  <si>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</si>
  <si>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</si>
  <si>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</si>
  <si>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</si>
  <si>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</si>
  <si>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</si>
  <si>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</si>
  <si>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</si>
  <si>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</si>
  <si>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</si>
  <si>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</si>
  <si>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</si>
  <si>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</si>
  <si>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</si>
  <si>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</si>
  <si>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</si>
  <si>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</si>
  <si>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</si>
  <si>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</si>
  <si>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</si>
  <si>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</si>
  <si>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</si>
  <si>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</si>
  <si>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</si>
  <si>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</si>
  <si>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</si>
  <si>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</si>
  <si>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</si>
  <si>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</si>
  <si>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PCM-20251210-00000004</t>
  </si>
  <si>
    <t xml:space="preserve">Heavy rain in area and team saving HUB </t>
  </si>
  <si>
    <t>PCM-20251209-00002406</t>
  </si>
  <si>
    <t>PCM-20251209-00002967</t>
  </si>
  <si>
    <t>power issue not possible to connect pg due to sceco meter inside the building and parking issue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</si>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</sst>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6" dataDxfId="45" headerRowBorderDxfId="43" tableBorderDxfId="44" totalsRowBorderDxfId="42">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338.15775717592624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46001.106183101852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46001.106183101852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46001.106183101852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46001.106183101852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46001.106183101852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46001.106183101852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46001.106183101852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46001.106183101852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46001.106183101852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46001.106183101852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46001.106183101852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46001.106183101852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46001.106183101852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46001.106183101852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46001.106183101852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46001.106183101852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46001.106183101852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46001.106183101852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46001.106183101852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46001.106183101852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46001.106183101852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46001.106183101852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46001.106183101852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46001.106183101852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46001.106183101852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46001.106183101852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46001.106183101852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46001.106183101852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46001.106183101852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46001.106183101852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46001.106183101852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46001.106183101852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46001.106183101852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46001.106183101852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46001.106183101852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46001.106183101852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46001.106183101852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46001.106183101852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46001.106183101852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46001.106183101852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46001.106183101852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46001.106183101852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46001.106183101852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46001.106183101852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46001.106183101852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46001.106183101852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46001.106183101852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46001.106183101852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46001.106183101852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46001.106183101852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46001.106183101852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46001.106183101852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46001.106183101852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46001.106183101852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46001.106183101852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46001.106183101852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46001.106183101852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46001.106183101852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46001.106183101852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46001.106183101852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46001.106183101852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46001.106183101852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46001.106183101852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46001.106183101852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46001.106183101852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46001.106183101852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46001.106183101852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46001.106183101852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46001.106183101852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46001.106183101852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46001.106183101852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46001.106183101852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46001.106183101852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46001.106183101852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46001.106183101852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46001.106183101852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46001.106183101852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46001.106183101852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46001.106183101852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46001.106183101852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46001.106183101852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46001.106183101852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46001.106183101852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46001.106183101852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46001.106183101852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46001.106183101852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46001.106183101852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46001.106183101852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46001.106183101852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46001.106183101852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46001.106183101852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46001.106183101852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46001.106183101852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46001.106183101852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46001.106183101852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46001.106183101852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46001.106183101852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46001.106183101852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46001.106183101852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46001.106183101852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46001.106183101852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46001.106183101852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46001.106183101852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46001.106183101852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46001.106183101852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46001.106183101852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46001.106183101852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46001.106183101852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46001.106183101852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46001.106183101852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46001.106183101852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46001.106183101852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46001.106183101852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46001.106183101852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46001.106183101852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46001.106183101852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46001.106183101852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46001.106183101852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46001.106183101852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46001.106183101852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46001.106183101852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46001.106183101852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46001.106183101852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46001.106183101852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46001.106183101852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46001.106183101852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46001.106183101852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46001.106183101852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46001.106183101852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46001.106183101852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46001.106183101852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46001.106183101852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46001.106183101852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46001.106183101852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46001.106183101852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46001.106183101852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46001.106183101852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46001.106183101852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46001.106183101852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46001.106183101852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46001.106183101852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46001.106183101852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46001.106183101852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46001.106183101852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46001.106183101852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46001.106183101852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46001.106183101852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46001.106183101852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46001.106183101852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46001.106183101852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46001.106183101852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46001.106183101852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46001.106183101852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46001.106183101852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46001.106183101852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46001.106183101852</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DB0961D1-EDA2-4BA4-AFBE-46935845FD14}"/>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176.10634548611415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16.718764467594156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3.7508011574100237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0.268578935188998</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26007</v>
      </c>
      <c r="E7" s="81"/>
      <c r="F7" s="97"/>
      <c r="G7" s="98">
        <f ca="1">IFERROR(NOW()-F7,"-")</f>
        <v>46001.106183101852</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46001.106183101852</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46001.106183101852</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46001.106183101852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46001.106183101852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46001.106183101852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46001.106183101852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46001.106183101852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46001.106183101852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46001.106183101852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46001.106183101852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46001.106183101852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46001.106183101852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46001.106183101852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46001.106183101852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46001.106183101852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46001.106183101852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46001.106183101852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46001.106183101852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46001.106183101852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46001.106183101852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46001.106183101852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46001.106183101852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46001.106183101852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46001.106183101852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46001.106183101852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46001.106183101852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46001.106183101852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46001.106183101852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46001.106183101852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46001.106183101852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46001.106183101852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46001.106183101852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46001.106183101852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46001.106183101852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46001.106183101852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46001.106183101852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46001.106183101852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46001.106183101852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46001.106183101852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46001.106183101852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46001.106183101852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46001.106183101852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46001.106183101852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46001.106183101852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46001.106183101852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46001.106183101852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46001.106183101852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46001.106183101852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46001.106183101852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46001.106183101852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46001.106183101852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46001.106183101852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46001.106183101852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46001.106183101852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46001.106183101852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46001.106183101852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46001.106183101852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46001.106183101852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46001.106183101852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46001.106183101852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46001.106183101852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46001.106183101852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46001.106183101852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46001.106183101852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46001.106183101852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46001.106183101852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46001.106183101852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46001.106183101852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46001.106183101852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46001.106183101852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46001.106183101852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46001.106183101852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46001.106183101852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46001.106183101852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46001.106183101852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46001.106183101852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46001.106183101852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46001.106183101852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46001.106183101852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46001.106183101852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46001.106183101852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46001.106183101852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46001.106183101852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46001.106183101852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46001.106183101852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46001.106183101852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46001.106183101852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46001.106183101852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46001.106183101852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46001.106183101852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46001.106183101852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46001.106183101852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46001.106183101852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46001.106183101852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46001.106183101852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46001.106183101852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46001.106183101852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46001.106183101852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46001.106183101852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46001.106183101852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46001.106183101852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46001.106183101852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46001.106183101852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46001.106183101852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46001.106183101852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46001.106183101852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46001.106183101852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46001.106183101852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46001.106183101852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46001.106183101852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46001.106183101852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46001.106183101852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46001.106183101852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46001.106183101852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46001.106183101852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46001.106183101852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46001.106183101852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46001.106183101852</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46001.106183101852</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46001.106183101852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46001.106183101852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46001.106183101852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46001.106183101852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46001.106183101852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46001.106183101852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46001.106183101852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46001.106183101852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46001.106183101852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46001.106183101852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46001.106183101852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46001.106183101852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46001.106183101852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46001.106183101852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46001.106183101852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46001.106183101852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46001.106183101852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46001.106183101852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46001.106183101852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46001.106183101852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46001.106183101852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46001.106183101852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46001.106183101852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46001.106183101852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46001.106183101852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46001.106183101852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46001.106183101852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46001.106183101852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46001.106183101852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46001.106183101852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46001.106183101852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46001.106183101852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46001.106183101852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46001.106183101852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46001.106183101852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46001.106183101852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46001.106183101852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46001.106183101852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46001.106183101852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46001.106183101852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46001.106183101852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46001.106183101852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46001.106183101852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46001.106183101852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46001.106183101852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46001.106183101852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46001.106183101852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46001.106183101852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46001.106183101852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46001.106183101852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46001.106183101852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46001.106183101852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46001.106183101852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46001.106183101852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46001.106183101852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46001.106183101852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46001.106183101852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46001.106183101852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46001.106183101852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46001.106183101852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46001.106183101852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46001.106183101852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46001.106183101852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46001.106183101852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46001.106183101852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46001.106183101852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46001.106183101852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46001.106183101852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46001.106183101852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46001.106183101852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46001.106183101852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46001.106183101852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46001.106183101852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46001.106183101852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46001.106183101852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46001.106183101852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46001.106183101852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46001.106183101852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46001.106183101852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46001.106183101852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46001.106183101852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46001.106183101852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46001.106183101852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46001.106183101852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46001.106183101852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46001.106183101852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46001.106183101852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46001.106183101852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46001.106183101852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46001.106183101852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46001.106183101852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46001.106183101852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46001.106183101852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46001.106183101852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46001.106183101852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46001.106183101852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46001.106183101852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46001.106183101852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46001.106183101852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46001.106183101852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46001.106183101852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46001.106183101852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46001.106183101852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46001.106183101852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46001.106183101852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46001.106183101852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46001.106183101852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46001.106183101852</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46001.106183101852</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46001.106183449076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46001.106183449076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46001.106183449076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46001.106183449076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46001.106183449076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46001.106183449076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46001.106183449076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46001.106183449076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46001.106183449076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46001.106183449076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46001.106183449076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46001.106183449076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46001.106183449076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46001.106183449076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46001.106183449076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46001.106183449076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46001.106183449076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46001.106183449076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46001.106183449076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46001.106183449076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46001.106183449076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46001.106183449076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46001.106183449076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46001.106183449076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46001.106183449076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46001.106183449076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46001.106183449076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46001.106183449076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46001.106183449076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46001.106183449076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46001.106183449076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46001.106183449076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46001.106183449076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46001.106183449076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46001.106183449076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46001.106183449076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46001.106183449076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46001.106183449076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46001.106183449076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46001.106183449076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46001.106183449076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46001.106183449076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46001.106183449076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46001.106183449076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46001.106183449076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46001.106183449076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46001.106183449076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46001.106183449076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46001.106183449076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46001.106183449076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46001.106183449076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46001.106183449076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46001.106183449076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46001.106183449076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46001.106183449076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46001.106183449076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46001.106183449076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46001.106183449076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46001.106183449076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46001.106183449076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46001.106183449076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46001.106183449076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46001.106183449076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46001.106183449076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46001.106183449076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46001.106183449076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46001.106183449076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46001.106183449076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46001.106183449076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46001.106183449076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46001.106183449076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46001.106183449076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46001.106183449076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46001.106183449076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46001.106183449076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46001.106183449076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46001.106183449076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46001.106183449076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46001.106183449076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46001.106183449076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46001.106183449076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46001.106183449076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46001.106183449076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46001.106183449076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46001.106183449076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46001.106183449076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46001.106183449076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46001.106183449076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46001.106183449076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46001.106183449076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46001.106183449076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46001.106183449076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46001.106183449076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46001.106183449076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46001.106183449076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46001.106183449076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46001.106183449076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46001.106183449076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46001.106183449076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46001.106183449076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46001.106183449076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46001.106183449076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46001.106183449076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46001.106183449076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46001.106183449076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46001.106183449076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46001.106183449076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46001.106183449076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46001.106183449076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46001.106183449076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46001.106183449076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46001.106183449076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46001.106183449076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46001.106183449076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46001.106183449076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46001.106183449076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46001.106183449076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46001.106183449076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46001.106183449076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46001.106183449076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46001.106183449076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46001.106183449076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46001.106183449076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46001.106183449076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46001.106183449076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46001.106183449076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46001.106183449076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46001.106183449076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46001.106183449076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46001.106183449076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46001.106183449076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46001.106183449076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46001.106183449076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46001.106183449076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46001.106183449076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46001.106183449076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46001.106183449076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46001.106183449076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46001.106183449076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46001.106183449076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46001.106183449076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46001.106183449076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46001.106183449076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46001.106183449076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46001.106183449076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46001.106183449076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46001.106183449076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46001.106183449076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46001.106183449076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46001.106183449076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46001.106183449076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46001.106183449076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46001.106183449076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46001.106183449076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46001.106183449076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46001.106183449076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46001.106183449076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46001.106183449076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46001.106183449076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46001.106183449076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46001.106183449076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46001.106183449076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46001.106183449076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46001.106183449076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46001.106183449076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46001.106183449076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46001.106183449076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46001.106183449076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46001.106183449076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46001.106183449076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46001.106183449076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46001.106183449076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46001.106183449076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46001.106183449076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46001.106183449076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46001.106183449076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46001.106183449076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46001.106183449076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46001.106183449076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46001.106183449076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46001.106183449076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46001.106183449076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46001.106183449076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46001.106183449076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46001.106183449076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46001.106183449076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46001.106183449076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46001.106183449076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46001.106183449076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46001.106183449076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46001.106183449076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46001.106183449076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46001.106183449076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46001.106183449076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46001.106183449076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46001.106183449076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46001.106183449076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46001.106183449076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46001.106183449076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46001.106183449076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46001.106183449076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46001.106183449076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46001.106183449076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46001.106183449076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46001.106183449076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46001.106183449076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46001.106183449076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46001.106183449076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46001.106183449076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46001.106183449076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46001.106183449076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46001.106183449076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46001.106183449076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46001.106183449076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46001.106183449076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46001.106183449076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46001.106183449076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46001.106183449076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46001.106183449076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46001.106183449076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46001.106183449076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46001.106183449076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46001.106183449076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46001.106183449076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46001.106183449076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46001.106183449076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46001.106183449076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46001.106183449076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46001.106183449076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46001.106183449076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46001.106183449076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46001.106183449076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46001.106183449076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46001.106183449076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46001.106183449076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46001.106183449076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46001.106183449076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46001.106183449076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46001.106183449076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46001.106183449076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46001.106183449076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46001.106183449076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46001.106183449076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46001.106183449076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46001.106183449076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46001.106183449076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46001.106183449076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46001.106183449076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46001.106183449076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46001.106183449076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46001.106183449076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46001.106183449076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46001.106183449076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46001.106183449076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46001.106183449076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46001.106183449076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46001.106183449076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46001.106183449076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46001.106183449076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46001.106183449076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46001.106183449076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46001.106183449076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46001.106183449076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46001.106183449076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46001.106183449076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46001.106183449076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46001.106183449076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46001.106183449076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46001.106183449076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46001.106183449076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46001.106183449076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46001.106183449076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46001.106183449076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46001.106183449076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46001.106183449076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46001.106183449076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46001.106183449076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46001.106183449076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46001.106183449076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46001.106183449076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46001.106183449076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46001.106183449076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46001.106183449076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46001.106183449076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46001.106183449076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46001.106183449076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46001.106183449076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46001.106183449076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46001.106183449076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46001.106183449076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46001.106183449076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46001.106183449076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46001.106183449076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46001.106183449076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46001.106183449076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46001.106183449076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46001.106183449076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46001.106183449076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46001.106183449076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46001.106183449076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46001.106183449076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46001.106183449076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46001.106183449076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46001.106183449076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46001.106183449076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46001.106183449076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46001.106183449076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46001.106183449076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46001.106183449076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46001.106183449076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46001.106183449076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46001.106183449076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46001.106183449076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46001.106183449076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46001.106183449076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46001.106183449076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46001.106183449076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46001.106183449076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46001.106183449076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46001.106183449076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46001.106183449076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46001.106183449076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46001.106183449076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46001.106183449076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46001.106183449076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46001.106183449076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46001.106183449076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46001.106183449076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46001.106183449076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46001.106183449076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46001.106183449076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46001.106183449076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46001.106183449076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46001.106183449076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46001.106183449076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46001.106183449076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46001.106183449076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46001.106183449076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46001.106183449076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46001.106183449076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46001.106183449076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46001.106183449076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46001.106183449076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46001.106183449076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46001.106183449076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46001.106183449076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46001.106183449076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46001.106183449076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46001.106183449076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46001.106183449076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46001.106183449076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46001.106183449076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46001.106183449076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46001.106183449076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46001.106183449076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46001.106183449076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46001.106183449076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46001.106183449076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46001.106183449076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46001.106183449076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46001.106183449076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46001.106183449076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46001.106183449076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46001.106183449076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46001.106183449076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46001.106183449076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46001.106183449076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46001.106183449076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46001.106183449076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46001.106183449076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46001.106183449076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46001.106183449076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46001.106183449076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46001.106183449076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46001.106183449076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46001.106183449076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46001.106183449076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46001.106183449076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46001.106183449076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46001.106183449076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46001.106183449076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46001.106183449076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46001.106183449076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46001.106183449076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46001.106183449076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46001.106183449076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46001.106183449076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46001.106183449076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46001.106183449076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46001.106183449076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46001.106183449076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46001.106183449076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46001.106183449076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46001.106183449076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46001.106183449076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46001.106183449076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46001.106183449076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46001.106183449076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46001.106183449076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46001.106183449076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46001.106183449076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46001.106183449076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46001.106183449076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46001.106183449076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46001.106183449076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46001.106183449076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46001.106183449076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46001.106183449076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46001.106183449076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46001.106183449076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46001.106183449076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46001.106183449076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46001.106183449076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46001.106183449076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46001.106183449076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46001.106183449076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46001.106183449076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46001.106183449076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46001.106183449076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46001.106183449076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46001.106183449076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46001.106183449076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46001.106183449076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46001.106183449076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46001.106183449076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46001.106183449076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46001.106183449076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46001.106183449076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46001.106183449076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46001.106183449076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46001.106183449076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46001.106183449076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46001.106183449076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46001.106183449076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46001.106183449076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46001.106183449076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46001.106183449076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46001.106183449076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46001.106183449076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46001.106183449076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46001.106183449076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46001.106183449076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46001.106183449076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46001.106183449076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46001.106183449076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46001.106183449076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46001.106183449076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46001.106183449076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46001.106183449076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46001.106183449076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46001.106183449076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46001.106183449076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46001.106183449076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46001.106183449076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46001.106183449076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46001.106183449076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46001.106183449076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46001.106183449076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46001.106183449076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46001.106183449076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46001.106183449076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46001.106183449076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46001.106183449076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46001.106183449076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46001.106183449076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46001.106183449076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46001.106183449076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46001.106183449076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46001.106183449076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46001.106183449076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46001.106183449076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46001.106183449076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46001.106183449076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46001.106183449076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46001.106183449076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46001.106183449076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46001.106183449076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46001.106183449076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46001.106183449076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46001.106183449076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46001.106183449076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46001.106183449076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46001.106183449076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46001.106183449076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46001.106183449076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46001.106183449076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46001.106183449076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46001.106183449076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46001.106183449076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46001.106183449076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46001.106183449076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46001.106183449076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46001.106183449076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46001.106183449076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46001.106183449076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46001.106183449076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46001.106183449076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46001.106183449076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46001.106183449076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46001.106183449076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46001.106183449076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46001.106183449076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46001.106183449076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46001.106183449076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46001.106183449076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46001.106183449076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46001.106183449076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46001.106183449076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46001.106183449076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46001.106183449076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46001.106183449076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46001.106183449076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46001.106183449076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46001.106183449076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46001.106183449076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46001.106183449076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46001.106183449076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46001.106183449076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46001.106183449076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46001.106183449076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46001.106183449076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46001.106183449076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46001.106183449076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46001.106183449076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46001.106183449076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46001.106183449076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46001.106183449076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46001.106183449076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46001.106183449076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46001.106183449076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46001.106183449076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46001.106183449076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46001.106183449076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46001.106183449076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46001.106183449076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46001.106183449076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46001.106183449076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46001.106183449076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46001.106183449076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46001.106183449076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46001.106183449076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46001.106183449076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46001.106183449076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46001.106183449076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46001.106183449076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46001.106183449076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46001.106183449076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46001.106183449076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46001.106183449076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46001.106183449076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46001.106183449076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46001.106183449076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46001.106183449076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46001.106183449076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46001.106183449076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46001.106183449076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46001.106183449076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46001.106183449076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46001.106183449076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46001.106183449076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46001.106183449076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46001.106183449076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46001.106183449076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46001.106183449076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46001.106183449076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46001.106183449076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46001.106183449076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46001.106183449076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46001.106183449076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46001.106183449076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46001.106183449076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46001.106183449076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46001.106183449076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46001.106183449076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46001.106183449076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46001.106183449076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46001.106183449076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46001.106183449076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46001.106183449076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46001.106183449076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46001.106183449076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46001.106183449076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46001.106183449076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46001.106183449076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46001.106183449076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46001.106183449076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46001.106183449076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46001.106183449076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46001.106183449076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46001.106183449076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46001.106183449076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46001.106183449076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46001.106183449076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46001.106183449076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46001.106183449076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46001.106183449076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46001.106183449076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46001.106183449076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46001.106183449076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46001.106183449076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46001.106183449076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46001.106183449076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46001.106183449076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46001.106183449076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46001.106183449076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46001.106183449076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46001.106183449076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46001.106183449076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46001.106183449076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46001.106183449076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46001.106183449076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46001.106183449076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46001.106183449076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46001.106183449076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46001.106183449076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46001.106183449076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46001.106183449076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46001.106183449076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46001.106183449076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46001.106183449076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46001.106183449076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46001.106183449076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46001.106183449076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46001.106183449076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46001.106183449076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46001.106183449076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46001.106183449076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46001.106183449076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46001.106183449076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46001.106183449076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46001.106183449076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46001.106183449076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46001.106183449076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46001.106183449076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46001.106183449076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46001.106183449076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46001.106183449076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46001.106183449076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46001.106183449076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46001.106183449076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46001.106183449076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46001.106183449076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46001.106183449076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46001.106183449076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46001.106183449076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46001.106183449076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46001.106183449076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46001.106183449076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46001.106183449076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46001.106183449076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46001.106183449076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46001.106183449076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46001.106183449076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46001.106183449076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46001.106183449076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46001.106183449076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46001.106183449076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46001.106183449076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46001.106183449076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46001.106183449076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46001.106183449076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46001.106183449076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46001.106183449076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46001.106183449076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46001.106183449076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46001.106183449076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46001.106183449076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46001.106183449076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46001.106183449076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46001.106183449076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46001.106183449076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46001.106183449076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46001.106183449076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46001.106183449076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46001.106183449076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46001.106183449076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46001.106183449076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46001.106183449076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46001.106183449076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46001.106183449076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46001.106183449076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46001.106183449076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46001.106183449076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46001.106183449076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46001.106183449076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46001.106183449076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46001.106183449076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46001.106183449076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46001.106183449076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46001.106183449076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46001.106183449076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46001.106183449076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46001.106183449076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46001.106183449076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46001.106183449076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46001.106183449076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46001.106183449076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46001.106183449076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46001.106183449076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46001.106183449076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46001.106183449076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46001.106183449076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46001.106183449076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46001.106183449076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46001.106183449076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46001.106183449076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46001.106183449076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46001.106183449076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46001.106183449076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46001.106183449076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46001.106183449076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46001.106183449076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46001.106183449076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46001.106183449076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46001.106183449076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46001.106183449076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46001.106183449076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46001.106183449076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46001.106183449076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46001.106183449076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46001.106183449076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46001.106183449076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46001.106183449076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46001.106183449076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46001.106183449076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46001.106183449076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46001.106183449076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46001.106183449076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46001.106183449076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46001.106183449076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46001.106183449076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46001.106183449076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46001.106183449076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46001.106183449076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46001.106183449076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46001.106183449076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46001.106183449076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46001.106183449076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46001.106183449076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46001.106183449076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46001.106183449076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46001.106183449076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46001.106183449076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46001.106183449076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46001.106183449076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46001.106183449076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46001.106183449076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46001.106183449076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46001.106183449076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46001.106183449076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46001.106183449076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46001.106183449076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46001.106183449076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46001.106183449076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46001.106183449076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46001.106183449076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46001.106183449076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46001.106183449076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46001.106183449076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46001.106183449076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46001.106183449076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46001.106183449076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46001.106183449076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46001.106183449076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46001.106183449076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46001.106183449076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46001.106183449076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46001.106183449076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46001.106183449076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46001.106183449076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46001.106183449076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46001.106183449076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46001.106183449076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46001.106183449076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46001.106183449076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46001.106183449076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46001.106183449076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46001.106183449076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46001.106183449076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46001.106183449076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46001.106183449076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46001.106183449076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46001.106183449076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46001.106183449076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46001.106183449076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46001.106183449076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46001.106183449076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46001.106183449076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46001.106183449076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46001.106183449076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46001.106183449076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46001.106183449076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46001.106183449076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46001.106183449076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46001.106183449076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46001.106183449076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46001.106183449076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46001.106183449076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46001.106183449076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46001.106183449076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46001.106183449076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46001.106183449076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46001.106183449076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46001.106183449076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46001.106183449076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46001.106183449076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46001.106183449076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46001.106183449076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46001.106183449076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46001.106183449076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46001.106183449076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46001.106183449076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46001.106183449076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46001.106183449076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46001.106183449076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46001.106183449076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46001.106183449076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46001.106183449076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46001.106183449076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46001.106183449076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46001.106183449076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46001.106183449076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46001.106183449076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46001.106183449076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46001.106183449076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46001.106183449076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46001.106183449076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46001.106183449076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46001.106183449076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46001.106183449076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46001.106183449076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46001.106183449076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46001.106183449076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46001.106183449076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46001.106183449076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46001.106183449076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46001.106183449076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46001.106183449076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46001.106183449076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46001.106183449076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46001.106183449076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46001.106183449076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46001.106183449076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46001.106183449076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46001.106183449076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46001.106183449076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46001.106183449076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46001.106183449076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46001.106183449076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46001.106183449076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46001.106183449076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46001.106183449076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46001.106183449076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46001.106183449076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46001.106183449076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46001.106183449076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46001.106183449076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46001.106183449076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46001.106183449076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46001.106183449076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46001.106183449076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46001.106183449076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46001.106183449076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46001.106183449076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46001.106183449076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A10" sqref="A10:X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297.62546585647942</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2.3120395833320799</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46001.106183101852</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4" ca="1" si="1">IFERROR(NOW()-F5,"")</f>
        <v>0.7879539351852145</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36539</v>
      </c>
      <c r="E6" s="90" t="s">
        <v>39106</v>
      </c>
      <c r="F6" s="91">
        <v>46001.012025462966</v>
      </c>
      <c r="G6" s="92">
        <f ca="1">IFERROR(NOW()-F6,"")</f>
        <v>9.4157870371418539E-2</v>
      </c>
      <c r="H6" s="91">
        <v>46000.68472222222</v>
      </c>
      <c r="I6" s="107" t="str">
        <f>IFERROR(VLOOKUP(D6,DB!A:F,6,0),"")</f>
        <v>Generator-SG</v>
      </c>
      <c r="J6" s="107" t="str">
        <f>IFERROR(VLOOKUP(D6,DB!A:G,7,0),"")</f>
        <v>NA</v>
      </c>
      <c r="K6" s="93" t="s">
        <v>39130</v>
      </c>
      <c r="L6" s="87" t="str">
        <f>IFERROR(VLOOKUP(D6,DB!A:I,9,0),"")</f>
        <v>Latis</v>
      </c>
    </row>
    <row r="7" spans="1:16" ht="15" customHeight="1">
      <c r="A7" s="155" t="s">
        <v>39131</v>
      </c>
      <c r="B7" s="107" t="str">
        <f>IFERROR(VLOOKUP(D7,DB!A:K,11,0),"")</f>
        <v>R4</v>
      </c>
      <c r="C7" s="89">
        <v>1</v>
      </c>
      <c r="D7" s="87" t="s">
        <v>29641</v>
      </c>
      <c r="E7" s="90" t="s">
        <v>39106</v>
      </c>
      <c r="F7" s="91">
        <v>46001.002905092595</v>
      </c>
      <c r="G7" s="92">
        <f ca="1">IFERROR(NOW()-F7,"")</f>
        <v>0.10327824074192904</v>
      </c>
      <c r="H7" s="91">
        <v>46000.455555555556</v>
      </c>
      <c r="I7" s="107" t="str">
        <f>IFERROR(VLOOKUP(D7,DB!A:F,6,0),"")</f>
        <v>SCECO</v>
      </c>
      <c r="J7" s="107" t="str">
        <f>IFERROR(VLOOKUP(D7,DB!A:G,7,0),"")</f>
        <v>Vandalized</v>
      </c>
      <c r="K7" s="93" t="s">
        <v>39132</v>
      </c>
      <c r="L7" s="87" t="str">
        <f>IFERROR(VLOOKUP(D7,DB!A:I,9,0),"")</f>
        <v>Latis</v>
      </c>
    </row>
    <row r="8" spans="1:16" ht="15" customHeight="1">
      <c r="A8" s="107" t="s">
        <v>39133</v>
      </c>
      <c r="B8" s="107" t="str">
        <f>IFERROR(VLOOKUP(D8,DB!A:K,11,0),"")</f>
        <v>R4</v>
      </c>
      <c r="C8" s="89">
        <v>1</v>
      </c>
      <c r="D8" s="87" t="s">
        <v>35887</v>
      </c>
      <c r="E8" s="90" t="s">
        <v>39106</v>
      </c>
      <c r="F8" s="91">
        <v>46000.733900462961</v>
      </c>
      <c r="G8" s="92">
        <f t="shared" ca="1" si="1"/>
        <v>0.37228287037578411</v>
      </c>
      <c r="H8" s="91">
        <v>46000.727962962963</v>
      </c>
      <c r="I8" s="107" t="str">
        <f>IFERROR(VLOOKUP(D8,DB!A:F,6,0),"")</f>
        <v>Generator-SG</v>
      </c>
      <c r="J8" s="107" t="str">
        <f>IFERROR(VLOOKUP(D8,DB!A:G,7,0),"")</f>
        <v>No BB Shifted</v>
      </c>
      <c r="K8" s="93" t="s">
        <v>39130</v>
      </c>
      <c r="L8" s="87" t="str">
        <f>IFERROR(VLOOKUP(D8,DB!A:I,9,0),"")</f>
        <v>Latis</v>
      </c>
    </row>
    <row r="9" spans="1:16" ht="15" customHeight="1">
      <c r="A9" s="107" t="s">
        <v>39134</v>
      </c>
      <c r="B9" s="107" t="str">
        <f>IFERROR(VLOOKUP(D9,DB!A:K,11,0),"")</f>
        <v>R4</v>
      </c>
      <c r="C9" s="89">
        <v>1</v>
      </c>
      <c r="D9" s="87" t="s">
        <v>36984</v>
      </c>
      <c r="E9" s="90" t="s">
        <v>39106</v>
      </c>
      <c r="F9" s="91">
        <v>46000.935289351852</v>
      </c>
      <c r="G9" s="92">
        <f ca="1">IFERROR(NOW()-F9,"")</f>
        <v>0.17089375000068685</v>
      </c>
      <c r="H9" s="91">
        <v>46000.558333333334</v>
      </c>
      <c r="I9" s="107" t="str">
        <f>IFERROR(VLOOKUP(D9,DB!A:F,6,0),"")</f>
        <v>SCECO</v>
      </c>
      <c r="J9" s="107" t="str">
        <f>IFERROR(VLOOKUP(D9,DB!A:G,7,0),"")</f>
        <v>Vandalized+Dead</v>
      </c>
      <c r="K9" s="93" t="s">
        <v>39132</v>
      </c>
      <c r="L9" s="87" t="str">
        <f>IFERROR(VLOOKUP(D9,DB!A:I,9,0),"")</f>
        <v>Latis</v>
      </c>
    </row>
    <row r="10" spans="1:16">
      <c r="A10" s="107" t="s">
        <v>39125</v>
      </c>
      <c r="B10" s="107" t="str">
        <f>IFERROR(VLOOKUP(D10,DB!A:K,11,0),"")</f>
        <v>R4</v>
      </c>
      <c r="C10" s="89">
        <v>3</v>
      </c>
      <c r="D10" s="87" t="s">
        <v>35971</v>
      </c>
      <c r="E10" s="90" t="s">
        <v>39106</v>
      </c>
      <c r="F10" s="91"/>
      <c r="G10" s="92">
        <f t="shared" ca="1" si="1"/>
        <v>46001.106183333337</v>
      </c>
      <c r="H10" s="91">
        <v>46000.54583333333</v>
      </c>
      <c r="I10" s="107" t="str">
        <f>IFERROR(VLOOKUP(D10,DB!A:F,6,0),"")</f>
        <v>SCECO</v>
      </c>
      <c r="J10" s="107" t="str">
        <f>IFERROR(VLOOKUP(D10,DB!A:G,7,0),"")</f>
        <v>Dead+Good</v>
      </c>
      <c r="K10" s="93" t="s">
        <v>39135</v>
      </c>
      <c r="L10" s="87" t="str">
        <f>IFERROR(VLOOKUP(D10,DB!A:I,9,0),"")</f>
        <v>Latis</v>
      </c>
    </row>
    <row r="11" spans="1:16" ht="15" customHeight="1">
      <c r="A11" s="107" t="s">
        <v>39125</v>
      </c>
      <c r="B11" s="107" t="str">
        <f>IFERROR(VLOOKUP(D11,DB!A:K,11,0),"")</f>
        <v>R4</v>
      </c>
      <c r="C11" s="89">
        <v>1</v>
      </c>
      <c r="D11" s="87" t="s">
        <v>29359</v>
      </c>
      <c r="E11" s="90" t="s">
        <v>39106</v>
      </c>
      <c r="F11" s="91"/>
      <c r="G11" s="92">
        <f t="shared" ca="1" si="1"/>
        <v>46001.106183333337</v>
      </c>
      <c r="H11" s="91">
        <v>46001.061805555553</v>
      </c>
      <c r="I11" s="107" t="str">
        <f>IFERROR(VLOOKUP(D11,DB!A:F,6,0),"")</f>
        <v>SCECO</v>
      </c>
      <c r="J11" s="107" t="str">
        <f>IFERROR(VLOOKUP(D11,DB!A:G,7,0),"")</f>
        <v>Dead</v>
      </c>
      <c r="K11" s="93" t="s">
        <v>39132</v>
      </c>
      <c r="L11" s="87" t="str">
        <f>IFERROR(VLOOKUP(D11,DB!A:I,9,0),"")</f>
        <v>Latis</v>
      </c>
    </row>
    <row r="12" spans="1:16" ht="15" customHeight="1">
      <c r="A12" s="107"/>
      <c r="B12" s="107" t="str">
        <f>IFERROR(VLOOKUP(D12,DB!A:K,11,0),"")</f>
        <v/>
      </c>
      <c r="C12" s="89"/>
      <c r="D12" s="87" t="s">
        <v>39136</v>
      </c>
      <c r="E12" s="90"/>
      <c r="F12" s="91"/>
      <c r="G12" s="92">
        <f t="shared" ca="1" si="1"/>
        <v>46001.106183449076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46001.106183449076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46001.106183449076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46001.106183449076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46001.106183449076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46001.106183449076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46001.106183449076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46001.106183449076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46001.106183449076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46001.106183449076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46001.106183449076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46001.106183449076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46001.106183449076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46001.106183449076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46001.106183449076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46001.106183449076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46001.106183449076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46001.106183449076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46001.106183449076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46001.106183449076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46001.106183449076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46001.106183449076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46001.106183449076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ref="G35:G80" ca="1" si="2">IFERROR(NOW()-F35,"")</f>
        <v>46001.106183449076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46001.106183449076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46001.106183449076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46001.106183449076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46001.106183449076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46001.106183449076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46001.106183449076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46001.106183449076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46001.106183449076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46001.106183449076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46001.106183449076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46001.106183449076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46001.106183449076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46001.106183449076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46001.106183449076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46001.106183449076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46001.106183449076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46001.106183449076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46001.106183449076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46001.106183449076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46001.106183449076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46001.106183449076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46001.106183449076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46001.106183449076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46001.106183449076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46001.106183449076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46001.106183449076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46001.106183449076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46001.106183449076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46001.106183449076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46001.106183449076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46001.106183449076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46001.106183449076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46001.106183449076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46001.106183449076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46001.106183449076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46001.106183449076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46001.106183449076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46001.106183449076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46001.106183449076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46001.106183449076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46001.106183449076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46001.106183449076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46001.106183449076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46001.106183449076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46001.106183449076</v>
      </c>
      <c r="H80" s="91"/>
      <c r="I80" s="107" t="str">
        <f>IFERROR(VLOOKUP(D80,DB!A:F,6,0),"")</f>
        <v/>
      </c>
      <c r="J80" s="107" t="str">
        <f>IFERROR(VLOOKUP(D80,DB!A:G,7,0),"")</f>
        <v/>
      </c>
      <c r="K80" s="93"/>
      <c r="L80" s="87" t="str">
        <f>IFERROR(VLOOKUP(D80,DB!A:I,9,0),"")</f>
        <v/>
      </c>
    </row>
  </sheetData>
  <dataValidations count="2">
    <dataValidation allowBlank="1" showInputMessage="1" showErrorMessage="1" sqref="E1" xr:uid="{A4F81451-56CC-4543-9497-104C4E44EE4B}"/>
    <dataValidation type="list" allowBlank="1" showInputMessage="1" showErrorMessage="1" sqref="E2:E5 E6:E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109.2741232638873</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74.917306134258979</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52.445072337963211</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19.732884490738797</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3.9986946759236162</v>
      </c>
      <c r="H6" s="38">
        <v>45997.093599537038</v>
      </c>
      <c r="I6" s="37" t="str">
        <f>IFERROR(VLOOKUP(D6,DB!A:F,6,0),"")</f>
        <v>SCECO</v>
      </c>
      <c r="J6" s="37" t="str">
        <f>IFERROR(VLOOKUP(D6,DB!A:G,7,0),"")</f>
        <v>In progress</v>
      </c>
      <c r="K6" s="37" t="s">
        <v>39146</v>
      </c>
      <c r="L6" s="37" t="str">
        <f>IFERROR(VLOOKUP(D6,DB!A:I,9,0),"")</f>
        <v>Latis</v>
      </c>
    </row>
    <row r="7" spans="1:13">
      <c r="A7" s="37"/>
      <c r="B7" s="37" t="str">
        <f>IFERROR(VLOOKUP(D7,DB!A:K,11,0),"")</f>
        <v/>
      </c>
      <c r="C7" s="37"/>
      <c r="D7" s="37"/>
      <c r="E7" s="37"/>
      <c r="F7" s="38"/>
      <c r="G7" s="131">
        <f ca="1">IFERROR(NOW()-F7,"")</f>
        <v>46001.106183101852</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46001.106183101852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46001.106183101852</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46001.106183101852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46001.106183101852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46001.106183101852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46001.106183101852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46001.106183101852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46001.106183101852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46001.106183101852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46001.106183101852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46001.106183101852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46001.106183101852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46001.106183101852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46001.106183101852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46001.106183101852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46001.106183101852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46001.106183101852</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39042</v>
      </c>
      <c r="E2" s="138" t="s">
        <v>39106</v>
      </c>
      <c r="F2" s="117">
        <v>46000.808553240742</v>
      </c>
      <c r="G2" s="72">
        <f t="shared" ref="G2:G9" ca="1" si="0">IFERROR(NOW()-F2,"-")</f>
        <v>0.29762986111018108</v>
      </c>
      <c r="H2" s="117">
        <v>46000.762835648151</v>
      </c>
      <c r="I2" s="115" t="str">
        <f>IFERROR(VLOOKUP(D2,DB!A:F,6,0),"")</f>
        <v>SCECO</v>
      </c>
      <c r="J2" s="115" t="str">
        <f>IFERROR(VLOOKUP(D2,DB!A:G,7,0),"")</f>
        <v>Dead</v>
      </c>
      <c r="K2" s="118" t="s">
        <v>39148</v>
      </c>
      <c r="L2" s="133" t="str">
        <f>IFERROR(VLOOKUP(D2,DB!A:I,9,0),"")</f>
        <v>Latis</v>
      </c>
    </row>
    <row r="3" spans="1:16382" ht="31.5" customHeight="1">
      <c r="A3" s="114" t="s">
        <v>39149</v>
      </c>
      <c r="B3" s="115" t="str">
        <f>IFERROR(VLOOKUP(D3,DB!A:K,11,0),"")</f>
        <v>R6</v>
      </c>
      <c r="C3" s="116">
        <v>1</v>
      </c>
      <c r="D3" s="115" t="s">
        <v>36052</v>
      </c>
      <c r="E3" s="138" t="s">
        <v>39150</v>
      </c>
      <c r="F3" s="117">
        <v>46000.978460648148</v>
      </c>
      <c r="G3" s="72">
        <f t="shared" ca="1" si="0"/>
        <v>0.12772245370433666</v>
      </c>
      <c r="H3" s="117">
        <v>46001.009618055556</v>
      </c>
      <c r="I3" s="115" t="str">
        <f>IFERROR(VLOOKUP(D3,DB!A:F,6,0),"")</f>
        <v>SCECO</v>
      </c>
      <c r="J3" s="115" t="str">
        <f>IFERROR(VLOOKUP(D3,DB!A:G,7,0),"")</f>
        <v xml:space="preserve">Weak </v>
      </c>
      <c r="K3" s="118" t="s">
        <v>39151</v>
      </c>
      <c r="L3" s="133" t="str">
        <f>IFERROR(VLOOKUP(D3,DB!A:I,9,0),"")</f>
        <v>Latis</v>
      </c>
    </row>
    <row r="4" spans="1:16382" ht="31.5" customHeight="1">
      <c r="A4" s="114"/>
      <c r="B4" s="115" t="str">
        <f>IFERROR(VLOOKUP(D4,DB!A:K,11,0),"")</f>
        <v/>
      </c>
      <c r="C4" s="116"/>
      <c r="D4" s="115"/>
      <c r="E4" s="138"/>
      <c r="F4" s="117"/>
      <c r="G4" s="72">
        <f t="shared" ca="1" si="0"/>
        <v>46001.106183101852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46001.106183101852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46001.106183101852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46001.106183101852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46001.106183101852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46001.106183101852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46001.106183101852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46001.106183101852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46001.106183101852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46001.106183101852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46001.106183101852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46001.106183101852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46001.106183101852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46001.106183101852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46001.106183101852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46001.106183101852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46001.106183101852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46001.106183101852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46001.106183101852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46001.106183101852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46001.106183101852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46001.106183101852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46001.106183101852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46001.106183101852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46001.106183101852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46001.106183101852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46001.106183101852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46001.106183101852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46001.106183101852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46001.106183101852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46001.106183101852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46001.106183101852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46001.106183101852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46001.106183101852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46001.106183101852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46001.106183101852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46001.106183101852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46001.106183101852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46001.106183101852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46001.106183101852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46001.106183101852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46001.106183101852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46001.106183101852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46001.106183101852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46001.106183101852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46001.106183101852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46001.106183101852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46001.106183101852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46001.106183101852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46001.106183101852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46001.106183101852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46001.106183101852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46001.106183101852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46001.106183101852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46001.106183101852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46001.106183101852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46001.106183101852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46001.106183101852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46001.106183101852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46001.106183101852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46001.106183101852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46001.106183101852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46001.106183101852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46001.106183101852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46001.106183101852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46001.106183101852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46001.106183101852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46001.106183101852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46001.106183101852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46001.106183101852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46001.106183101852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46001.106183101852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46001.106183101852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46001.106183101852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46001.106183101852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46001.106183101852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46001.106183101852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46001.106183101852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46001.106183101852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46001.106183101852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46001.106183101852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46001.106183101852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46001.106183101852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46001.106183101852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46001.106183101852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46001.106183101852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46001.106183101852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46001.106183101852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46001.106183101852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46001.106183101852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46001.106183101852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46001.106183101852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46001.106183101852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46001.106183101852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46001.106183101852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46001.106183101852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46001.106183101852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46001.106183101852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46001.106183101852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46001.106183101852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46001.106183101852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46001.106183101852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46001.106183101852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46001.106183101852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46001.106183101852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46001.106183101852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46001.106183101852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46001.106183101852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46001.106183101852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46001.106183101852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46001.106183101852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46001.106183101852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46001.106183101852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46001.106183101852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46001.106183101852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46001.106183101852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46001.106183101852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46001.106183101852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46001.106183101852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46001.106183101852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46001.106183101852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46001.106183101852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46001.106183101852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46001.106183101852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46001.106183101852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46001.106183101852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46001.106183101852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46001.106183101852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46001.106183101852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46001.106183101852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46001.106183101852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46001.106183101852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46001.106183101852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46001.106183101852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46001.106183101852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46001.106183101852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46001.106183101852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46001.106183101852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46001.106183101852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46001.106183101852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46001.106183101852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46001.106183101852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46001.106183101852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46001.106183101852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46001.106183101852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46001.106183101852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46001.106183101852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46001.106183101852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46001.106183101852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46001.106183101852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46001.106183101852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46001.106183101852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46001.106183101852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46001.106183101852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46001.106183101852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46001.106183101852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46001.106183101852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46001.106183101852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46001.106183101852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46001.106183101852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46001.106183101852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46001.106183101852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46001.106183101852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46001.106183101852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46001.106183101852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46001.106183101852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46001.106183101852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46001.106183101852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46001.106183101852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46001.106183101852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46001.106183101852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46001.106183101852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46001.106183101852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46001.106183101852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46001.106183101852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46001.106183101852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46001.106183101852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46001.106183101852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46001.106183101852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46001.106183101852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46001.106183101852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46001.106183101852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46001.106183101852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46001.106183101852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46001.106183101852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46001.106183101852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46001.106183101852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46001.106183101852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46001.106183101852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46001.106183101852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46001.106183101852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46001.106183101852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46001.106183101852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46001.106183101852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46001.106183101852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46001.106183101852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46001.106183101852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46001.106183101852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46001.106183101852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46001.106183101852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46001.106183101852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46001.106183101852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46001.106183101852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46001.106183101852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46001.106183101852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46001.106183101852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46001.106183101852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46001.106183101852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46001.106183101852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46001.106183101852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46001.106183101852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46001.106183101852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46001.106183101852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46001.106183101852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46001.106183101852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46001.106183101852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46001.106183101852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46001.106183101852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46001.106183101852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46001.106183101852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46001.106183101852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46001.106183101852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46001.106183101852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46001.106183101852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46001.106183101852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46001.106183101852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46001.106183101852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46001.106183101852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46001.106183101852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46001.106183101852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46001.106183101852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46001.106183101852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46001.106183101852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46001.106183101852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46001.106183101852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46001.106183101852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46001.106183101852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46001.106183101852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46001.106183101852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46001.106183101852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46001.106183101852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46001.106183101852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46001.106183101852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46001.106183101852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46001.106183101852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46001.106183101852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46001.106183101852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46001.106183101852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46001.106183101852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46001.106183101852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46001.106183101852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46001.106183101852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46001.106183101852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46001.106183101852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46001.106183101852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46001.106183101852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46001.106183101852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46001.106183101852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46001.106183101852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46001.106183101852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46001.106183101852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46001.106183101852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46001.106183101852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46001.106183101852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46001.106183101852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46001.106183101852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46001.106183101852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46001.106183101852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46001.106183101852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46001.106183101852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46001.106183101852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46001.106183101852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46001.106183101852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46001.106183101852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46001.106183101852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46001.106183101852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46001.106183101852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46001.106183101852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46001.106183101852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46001.106183101852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46001.106183101852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46001.106183101852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46001.106183101852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46001.106183101852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46001.106183101852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46001.106183101852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46001.106183101852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46001.106183101852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46001.106183101852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46001.106183101852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46001.106183101852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46001.106183101852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46001.106183101852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46001.106183101852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46001.106183101852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46001.106183101852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46001.106183101852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46001.106183101852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46001.106183101852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46001.106183101852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46001.106183101852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46001.106183101852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46001.106183101852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46001.106183101852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46001.106183101852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46001.106183101852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46001.106183101852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46001.106183101852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46001.106183101852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46001.106183101852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46001.106183101852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46001.106183101852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46001.106183101852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46001.106183101852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46001.106183101852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46001.106183101852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46001.106183101852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46001.106183101852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46001.106183101852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46001.106183101852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46001.106183101852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46001.106183101852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46001.106183101852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46001.106183101852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46001.106183101852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46001.106183101852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46001.106183101852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46001.106183101852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46001.106183101852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46001.106183101852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46001.106183101852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46001.106183101852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46001.106183101852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46001.106183101852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46001.106183101852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46001.106183101852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46001.106183101852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46001.106183101852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46001.106183101852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46001.106183101852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46001.106183101852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46001.106183101852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46001.106183101852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46001.106183101852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46001.106183101852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46001.106183101852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46001.106183101852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46001.106183101852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46001.106183101852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46001.106183101852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46001.106183101852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46001.106183101852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46001.106183101852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46001.106183101852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46001.106183101852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46001.106183101852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46001.106183101852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46001.106183101852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46001.106183101852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46001.106183101852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46001.106183101852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46001.106183101852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46001.106183101852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46001.106183101852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46001.106183101852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46001.106183101852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46001.106183101852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46001.106183101852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46001.106183101852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46001.106183101852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46001.106183101852</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46001.106183101852</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2025-12-09T23:32:54Z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