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418" documentId="120_S{2AC9BD13-BADA-5192-A53E-5A8FF88502F6}" xr6:coauthVersionLast="47" xr6:coauthVersionMax="47" xr10:uidLastSave="{D5E95D7B-AD58-445F-9743-97410577441B}"/>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<sst xmlns="http://schemas.openxmlformats.org/spreadsheetml/2006/main" count="181592" uniqueCount="39210">
  <si>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</si>
  <si>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</si>
  <si>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</si>
  <si>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</si>
  <si>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</si>
  <si>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</si>
  <si>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</si>
  <si>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</si>
  <si>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</si>
  <si>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</si>
  <si>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</si>
  <si>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</si>
  <si>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</si>
  <si>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</si>
  <si>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</si>
  <si>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</si>
  <si>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</si>
  <si>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</si>
  <si>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</si>
  <si>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</si>
  <si>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</si>
  <si>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</si>
  <si>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</si>
  <si>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</si>
  <si>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</si>
  <si>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</si>
  <si>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</si>
  <si>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</si>
  <si>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</si>
  <si>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</si>
  <si>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</si>
  <si>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</si>
  <si>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</si>
  <si>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</si>
  <si>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</si>
  <si>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</si>
  <si>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</si>
  <si>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</si>
  <si>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</si>
  <si>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</si>
  <si>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</si>
  <si>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</si>
  <si>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</si>
  <si>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</si>
  <si>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</si>
  <si>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</si>
  <si>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</si>
  <si>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</si>
  <si>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</si>
  <si>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</si>
  <si>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</si>
  <si>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</si>
  <si>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</si>
  <si>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</si>
  <si>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</si>
  <si>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</si>
  <si>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</si>
  <si>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</si>
  <si>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</si>
  <si>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</si>
  <si>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</si>
  <si>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</si>
  <si>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</si>
  <si>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</si>
  <si>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</si>
  <si>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</si>
  <si>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</si>
  <si>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</si>
  <si>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</si>
  <si>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</si>
  <si>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</si>
  <si>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</si>
  <si>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</si>
  <si>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</si>
  <si>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</si>
  <si>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</si>
  <si>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</si>
  <si>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</si>
  <si>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</si>
  <si>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</si>
  <si>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</si>
  <si>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</si>
  <si>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</si>
  <si>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</si>
  <si>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</si>
  <si>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</si>
  <si>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</si>
  <si>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</si>
  <si>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</si>
  <si>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</si>
  <si>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</si>
  <si>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</si>
  <si>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</si>
  <si>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</si>
  <si>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</si>
  <si>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</si>
  <si>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</si>
  <si>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</si>
  <si>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</si>
  <si>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</si>
  <si>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</si>
  <si>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</si>
  <si>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</si>
  <si>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</si>
  <si>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</si>
  <si>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</si>
  <si>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</si>
  <si>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</si>
  <si>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</si>
  <si>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</si>
  <si>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</si>
  <si>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</si>
  <si>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</si>
  <si>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</si>
  <si>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</si>
  <si>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</si>
  <si>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</si>
  <si>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</si>
  <si>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</si>
  <si>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</si>
  <si>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</si>
  <si>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</si>
  <si>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</si>
  <si>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</si>
  <si>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</si>
  <si>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</si>
  <si>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</si>
  <si>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</si>
  <si>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</si>
  <si>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</si>
  <si>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</si>
  <si>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</si>
  <si>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</si>
  <si>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</si>
  <si>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</si>
  <si>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</si>
  <si>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</si>
  <si>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</si>
  <si>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</si>
  <si>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</si>
  <si>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</si>
  <si>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</si>
  <si>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</si>
  <si>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</si>
  <si>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</si>
  <si>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</si>
  <si>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</si>
  <si>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</si>
  <si>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</si>
  <si>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</si>
  <si>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</si>
  <si>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</si>
  <si>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</si>
  <si>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</si>
  <si>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</si>
  <si>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</si>
  <si>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</si>
  <si>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</si>
  <si>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</si>
  <si>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</si>
  <si>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</si>
  <si>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</si>
  <si>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</si>
  <si>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</si>
  <si>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</si>
  <si>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</si>
  <si>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</si>
  <si>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</si>
  <si>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</si>
  <si>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</si>
  <si>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</si>
  <si>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</si>
  <si>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</si>
  <si>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</si>
  <si>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</si>
  <si>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</si>
  <si>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</si>
  <si>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</si>
  <si>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</si>
  <si>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</si>
  <si>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</si>
  <si>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</si>
  <si>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</si>
  <si>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</si>
  <si>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</si>
  <si>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</si>
  <si>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</si>
  <si>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</si>
  <si>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</si>
  <si>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</si>
  <si>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</si>
  <si>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</si>
  <si>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</si>
  <si>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</si>
  <si>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</si>
  <si>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</si>
  <si>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</si>
  <si>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</si>
  <si>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</si>
  <si>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</si>
  <si>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</si>
  <si>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</si>
  <si>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</si>
  <si>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</si>
  <si>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</si>
  <si>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</si>
  <si>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</si>
  <si>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</si>
  <si>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</si>
  <si>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</si>
  <si>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</si>
  <si>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</si>
  <si>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</si>
  <si>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</si>
  <si>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</si>
  <si>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</si>
  <si>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</si>
  <si>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</si>
  <si>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</si>
  <si>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</si>
  <si>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</si>
  <si>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</si>
  <si>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</si>
  <si>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</si>
  <si>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</si>
  <si>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</si>
  <si>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</si>
  <si>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</si>
  <si>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</si>
  <si>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</si>
  <si>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</si>
  <si>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</si>
  <si>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</si>
  <si>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</si>
  <si>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</si>
  <si>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</si>
  <si>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</si>
  <si>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</si>
  <si>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</si>
  <si>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</si>
  <si>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</si>
  <si>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</si>
  <si>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</si>
  <si>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</si>
  <si>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</si>
  <si>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</si>
  <si>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</si>
  <si>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</si>
  <si>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</si>
  <si>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</si>
  <si>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</si>
  <si>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</si>
  <si>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</si>
  <si>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</si>
  <si>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</si>
  <si>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</si>
  <si>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</si>
  <si>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</si>
  <si>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</si>
  <si>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</si>
  <si>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</si>
  <si>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</si>
  <si>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</si>
  <si>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</si>
  <si>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</si>
  <si>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</si>
  <si>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</si>
  <si>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</si>
  <si>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</si>
  <si>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</si>
  <si>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</si>
  <si>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</si>
  <si>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</si>
  <si>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</si>
  <si>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</si>
  <si>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</si>
  <si>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</si>
  <si>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</si>
  <si>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</si>
  <si>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</si>
  <si>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</si>
  <si>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</si>
  <si>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</si>
  <si>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</si>
  <si>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</si>
  <si>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</si>
  <si>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</si>
  <si>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</si>
  <si>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</si>
  <si>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</si>
  <si>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</si>
  <si>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</si>
  <si>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</si>
  <si>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</si>
  <si>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</si>
  <si>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</si>
  <si>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</si>
  <si>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</si>
  <si>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</si>
  <si>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</si>
  <si>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</si>
  <si>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</si>
  <si>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</si>
  <si>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</si>
  <si>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</si>
  <si>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</si>
  <si>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</si>
  <si>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</si>
  <si>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</si>
  <si>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</si>
  <si>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</si>
  <si>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</si>
  <si>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</si>
  <si>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</si>
  <si>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</si>
  <si>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</si>
  <si>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</si>
  <si>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</si>
  <si>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</si>
  <si>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</si>
  <si>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</si>
  <si>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</si>
  <si>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</si>
  <si>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</si>
  <si>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</si>
  <si>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</si>
  <si>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</si>
  <si>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</si>
  <si>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</si>
  <si>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</si>
  <si>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</si>
  <si>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</si>
  <si>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</si>
  <si>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</si>
  <si>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</si>
  <si>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</si>
  <si>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</si>
  <si>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</si>
  <si>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</si>
  <si>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</si>
  <si>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</si>
  <si>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</si>
  <si>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</si>
  <si>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</si>
  <si>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</si>
  <si>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</si>
  <si>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</si>
  <si>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</si>
  <si>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</si>
  <si>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</si>
  <si>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</si>
  <si>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</si>
  <si>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</si>
  <si>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</si>
  <si>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</si>
  <si>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</si>
  <si>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</si>
  <si>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</si>
  <si>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</si>
  <si>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</si>
  <si>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</si>
  <si>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</si>
  <si>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</si>
  <si>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</si>
  <si>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</si>
  <si>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</si>
  <si>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</si>
  <si>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</si>
  <si>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</si>
  <si>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</si>
  <si>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</si>
  <si>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</si>
  <si>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</si>
  <si>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</si>
  <si>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</si>
  <si>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</si>
  <si>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</si>
  <si>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</si>
  <si>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</si>
  <si>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</si>
  <si>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</si>
  <si>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</si>
  <si>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</si>
  <si>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</si>
  <si>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</si>
  <si>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</si>
  <si>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</si>
  <si>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</si>
  <si>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</si>
  <si>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</si>
  <si>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</si>
  <si>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</si>
  <si>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</si>
  <si>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</si>
  <si>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</si>
  <si>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</si>
  <si>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</si>
  <si>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</si>
  <si>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</si>
  <si>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</si>
  <si>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</si>
  <si>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</si>
  <si>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</si>
  <si>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</si>
  <si>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</si>
  <si>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</si>
  <si>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</si>
  <si>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</si>
  <si>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</si>
  <si>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</si>
  <si>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</si>
  <si>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</si>
  <si>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</si>
  <si>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</si>
  <si>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</si>
  <si>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</si>
  <si>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</si>
  <si>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</si>
  <si>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</si>
  <si>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</si>
  <si>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</si>
  <si>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</si>
  <si>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</si>
  <si>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</si>
  <si>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</si>
  <si>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</si>
  <si>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</si>
  <si>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</si>
  <si>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</si>
  <si>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</si>
  <si>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</si>
  <si>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</si>
  <si>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</si>
  <si>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</si>
  <si>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</si>
  <si>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</si>
  <si>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</si>
  <si>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</si>
  <si>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</si>
  <si>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</si>
  <si>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</si>
  <si>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</si>
  <si>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</si>
  <si>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</si>
  <si>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</si>
  <si>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</si>
  <si>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</si>
  <si>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</si>
  <si>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</si>
  <si>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</si>
  <si>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</si>
  <si>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</si>
  <si>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</si>
  <si>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</si>
  <si>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</si>
  <si>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</si>
  <si>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</si>
  <si>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</si>
  <si>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</si>
  <si>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</si>
  <si>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</si>
  <si>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</si>
  <si>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</si>
  <si>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</si>
  <si>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</si>
  <si>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</si>
  <si>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</si>
  <si>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</si>
  <si>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</si>
  <si>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</si>
  <si>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</si>
  <si>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</si>
  <si>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</si>
  <si>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</si>
  <si>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</si>
  <si>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</si>
  <si>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</si>
  <si>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</si>
  <si>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</si>
  <si>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</si>
  <si>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</si>
  <si>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</si>
  <si>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</si>
  <si>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</si>
  <si>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</si>
  <si>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</si>
  <si>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</si>
  <si>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</si>
  <si>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</si>
  <si>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</si>
  <si>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</si>
  <si>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</si>
  <si>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</si>
  <si>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</si>
  <si>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</si>
  <si>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</si>
  <si>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</si>
  <si>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</si>
  <si>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</si>
  <si>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</si>
  <si>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</si>
  <si>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</si>
  <si>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</si>
  <si>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</si>
  <si>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</si>
  <si>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</si>
  <si>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</si>
  <si>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</si>
  <si>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</si>
  <si>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</si>
  <si>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</si>
  <si>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</si>
  <si>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</si>
  <si>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</si>
  <si>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</si>
  <si>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</si>
  <si>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</si>
  <si>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</si>
  <si>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</si>
  <si>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</si>
  <si>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</si>
  <si>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</si>
  <si>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</si>
  <si>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</si>
  <si>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</si>
  <si>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</si>
  <si>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</si>
  <si>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</si>
  <si>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</si>
  <si>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</si>
  <si>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</si>
  <si>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</si>
  <si>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</si>
  <si>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</si>
  <si>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</si>
  <si>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</si>
  <si>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</si>
  <si>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</si>
  <si>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</si>
  <si>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</si>
  <si>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</si>
  <si>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</si>
  <si>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</si>
  <si>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</si>
  <si>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</si>
  <si>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</si>
  <si>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</si>
  <si>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</si>
  <si>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</si>
  <si>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</si>
  <si>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</si>
  <si>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</si>
  <si>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</si>
  <si>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</si>
  <si>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</si>
  <si>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</si>
  <si>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</si>
  <si>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</si>
  <si>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</si>
  <si>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</si>
  <si>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</si>
  <si>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</si>
  <si>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</si>
  <si>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</si>
  <si>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</si>
  <si>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</si>
  <si>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</si>
  <si>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</si>
  <si>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</si>
  <si>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</si>
  <si>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</si>
  <si>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</si>
  <si>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</si>
  <si>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</si>
  <si>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</si>
  <si>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</si>
  <si>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</si>
  <si>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</si>
  <si>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</si>
  <si>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</si>
  <si>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</si>
  <si>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</si>
  <si>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</si>
  <si>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</si>
  <si>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</si>
  <si>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</si>
  <si>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</si>
  <si>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</si>
  <si>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</si>
  <si>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</si>
  <si>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</si>
  <si>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</si>
  <si>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</si>
  <si>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</si>
  <si>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</si>
  <si>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</si>
  <si>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</si>
  <si>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</si>
  <si>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</si>
  <si>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</si>
  <si>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</si>
  <si>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</si>
  <si>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</si>
  <si>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</si>
  <si>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</si>
  <si>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</si>
  <si>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</si>
  <si>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</si>
  <si>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</si>
  <si>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</si>
  <si>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</si>
  <si>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</si>
  <si>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</si>
  <si>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</si>
  <si>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</si>
  <si>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</si>
  <si>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</si>
  <si>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</si>
  <si>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</si>
  <si>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</si>
  <si>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</si>
  <si>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</si>
  <si>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</si>
  <si>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</si>
  <si>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</si>
  <si>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</si>
  <si>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</si>
  <si>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</si>
  <si>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</si>
  <si>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</si>
  <si>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</si>
  <si>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</si>
  <si>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</si>
  <si>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</si>
  <si>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</si>
  <si>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</si>
  <si>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</si>
  <si>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</si>
  <si>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</si>
  <si>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</si>
  <si>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</si>
  <si>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</si>
  <si>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</si>
  <si>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</si>
  <si>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</si>
  <si>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</si>
  <si>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</si>
  <si>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</si>
  <si>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</si>
  <si>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</si>
  <si>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</si>
  <si>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</si>
  <si>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</si>
  <si>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</si>
  <si>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</si>
  <si>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</si>
  <si>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</si>
  <si>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</si>
  <si>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</si>
  <si>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</si>
  <si>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</si>
  <si>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</si>
  <si>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</si>
  <si>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</si>
  <si>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</si>
  <si>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</si>
  <si>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</si>
  <si>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</si>
  <si>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</si>
  <si>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</si>
  <si>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</si>
  <si>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</si>
  <si>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</si>
  <si>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</si>
  <si>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</si>
  <si>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</si>
  <si>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</si>
  <si>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</si>
  <si>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</si>
  <si>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</si>
  <si>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</si>
  <si>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</si>
  <si>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</si>
  <si>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</si>
  <si>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</si>
  <si>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</si>
  <si>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</si>
  <si>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</si>
  <si>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</si>
  <si>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</si>
  <si>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</si>
  <si>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</si>
  <si>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</si>
  <si>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</si>
  <si>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</si>
  <si>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</si>
  <si>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</si>
  <si>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</si>
  <si>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</si>
  <si>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</si>
  <si>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</si>
  <si>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</si>
  <si>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</si>
  <si>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</si>
  <si>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</si>
  <si>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</si>
  <si>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</si>
  <si>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</si>
  <si>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</si>
  <si>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</si>
  <si>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</si>
  <si>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</si>
  <si>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</si>
  <si>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</si>
  <si>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</si>
  <si>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</si>
  <si>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</si>
  <si>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</si>
  <si>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</si>
  <si>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</si>
  <si>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</si>
  <si>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</si>
  <si>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</si>
  <si>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</si>
  <si>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</si>
  <si>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</si>
  <si>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</si>
  <si>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</si>
  <si>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</si>
  <si>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</si>
  <si>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</si>
  <si>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</si>
  <si>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</si>
  <si>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</si>
  <si>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</si>
  <si>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</si>
  <si>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</si>
  <si>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</si>
  <si>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</si>
  <si>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</si>
  <si>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</si>
  <si>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</si>
  <si>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</si>
  <si>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</si>
  <si>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</si>
  <si>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</si>
  <si>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</si>
  <si>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</si>
  <si>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</si>
  <si>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</si>
  <si>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</si>
  <si>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</si>
  <si>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</si>
  <si>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</si>
  <si>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</si>
  <si>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</si>
  <si>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</si>
  <si>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</si>
  <si>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</si>
  <si>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</si>
  <si>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</si>
  <si>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</si>
  <si>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</si>
  <si>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</si>
  <si>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</si>
  <si>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</si>
  <si>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</si>
  <si>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</si>
  <si>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</si>
  <si>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</si>
  <si>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</si>
  <si>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</si>
  <si>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</si>
  <si>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</si>
  <si>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</si>
  <si>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</si>
  <si>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</si>
  <si>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</si>
  <si>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</si>
  <si>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</si>
  <si>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</si>
  <si>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</si>
  <si>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</si>
  <si>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</si>
  <si>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</si>
  <si>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</si>
  <si>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</si>
  <si>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</si>
  <si>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</si>
  <si>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</si>
  <si>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</si>
  <si>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</si>
  <si>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</si>
  <si>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</si>
  <si>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</si>
  <si>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</si>
  <si>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</si>
  <si>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</si>
  <si>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</si>
  <si>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</si>
  <si>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</si>
  <si>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</si>
  <si>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</si>
  <si>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</si>
  <si>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</si>
  <si>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</si>
  <si>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</si>
  <si>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</si>
  <si>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</si>
  <si>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</si>
  <si>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</si>
  <si>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</si>
  <si>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</si>
  <si>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</si>
  <si>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</si>
  <si>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</si>
  <si>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</si>
  <si>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</si>
  <si>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</si>
  <si>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</si>
  <si>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</si>
  <si>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</si>
  <si>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</si>
  <si>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</si>
  <si>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</si>
  <si>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</si>
  <si>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</si>
  <si>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</si>
  <si>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</si>
  <si>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</si>
  <si>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</si>
  <si>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</si>
  <si>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</si>
  <si>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</si>
  <si>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</si>
  <si>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</si>
  <si>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</si>
  <si>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</si>
  <si>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</si>
  <si>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</si>
  <si>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</si>
  <si>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</si>
  <si>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</si>
  <si>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</si>
  <si>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</si>
  <si>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</si>
  <si>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</si>
  <si>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</si>
  <si>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</si>
  <si>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</si>
  <si>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</si>
  <si>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</si>
  <si>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</si>
  <si>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</si>
  <si>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</si>
  <si>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</si>
  <si>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</si>
  <si>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</si>
  <si>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</si>
  <si>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</si>
  <si>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</si>
  <si>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</si>
  <si>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</si>
  <si>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</si>
  <si>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</si>
  <si>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</si>
  <si>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</si>
  <si>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</si>
  <si>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</si>
  <si>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</si>
  <si>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</si>
  <si>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</si>
  <si>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</si>
  <si>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</si>
  <si>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</si>
  <si>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</si>
  <si>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</si>
  <si>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</si>
  <si>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</si>
  <si>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</si>
  <si>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</si>
  <si>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</si>
  <si>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</si>
  <si>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</si>
  <si>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</si>
  <si>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</si>
  <si>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</si>
  <si>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</si>
  <si>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</si>
  <si>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</si>
  <si>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</si>
  <si>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</si>
  <si>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</si>
  <si>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</si>
  <si>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</si>
  <si>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</si>
  <si>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</si>
  <si>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</si>
  <si>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</si>
  <si>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</si>
  <si>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</si>
  <si>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</si>
  <si>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</si>
  <si>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</si>
  <si>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</si>
  <si>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</si>
  <si>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</si>
  <si>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</si>
  <si>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</si>
  <si>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</si>
  <si>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</si>
  <si>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</si>
  <si>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</si>
  <si>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</si>
  <si>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</si>
  <si>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</si>
  <si>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</si>
  <si>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</si>
  <si>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</si>
  <si>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</si>
  <si>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</si>
  <si>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</si>
  <si>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</si>
  <si>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</si>
  <si>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</si>
  <si>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</si>
  <si>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</si>
  <si>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</si>
  <si>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</si>
  <si>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</si>
  <si>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</si>
  <si>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</si>
  <si>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</si>
  <si>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</si>
  <si>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</si>
  <si>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</si>
  <si>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</si>
  <si>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</si>
  <si>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</si>
  <si>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</si>
  <si>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</si>
  <si>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</si>
  <si>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</si>
  <si>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</si>
  <si>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</si>
  <si>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</si>
  <si>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</si>
  <si>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</si>
  <si>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</si>
  <si>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</si>
  <si>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</si>
  <si>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</si>
  <si>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</si>
  <si>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</si>
  <si>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</si>
  <si>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</si>
  <si>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</si>
  <si>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</si>
  <si>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</si>
  <si>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</si>
  <si>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</si>
  <si>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</si>
  <si>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</si>
  <si>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</si>
  <si>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</si>
  <si>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</si>
  <si>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</si>
  <si>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</si>
  <si>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</si>
  <si>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</si>
  <si>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</si>
  <si>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</si>
  <si>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</si>
  <si>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</si>
  <si>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</si>
  <si>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</si>
  <si>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</si>
  <si>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</si>
  <si>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</si>
  <si>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</si>
  <si>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</si>
  <si>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</si>
  <si>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</si>
  <si>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</si>
  <si>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</si>
  <si>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</si>
  <si>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</si>
  <si>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</si>
  <si>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</si>
  <si>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</si>
  <si>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</si>
  <si>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</si>
  <si>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</si>
  <si>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</si>
  <si>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</si>
  <si>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</si>
  <si>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</si>
  <si>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</si>
  <si>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</si>
  <si>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</si>
  <si>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</si>
  <si>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</si>
  <si>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</si>
  <si>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</si>
  <si>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</si>
  <si>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</si>
  <si>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</si>
  <si>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</si>
  <si>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</si>
  <si>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</si>
  <si>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</si>
  <si>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</si>
  <si>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</si>
  <si>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</si>
  <si>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</si>
  <si>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</si>
  <si>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</si>
  <si>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</si>
  <si>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</si>
  <si>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</si>
  <si>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</si>
  <si>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</si>
  <si>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</si>
  <si>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</si>
  <si>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</si>
  <si>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</si>
  <si>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</si>
  <si>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</si>
  <si>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</si>
  <si>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</si>
  <si>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</si>
  <si>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</si>
  <si>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</si>
  <si>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</si>
  <si>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</si>
  <si>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</si>
  <si>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</si>
  <si>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</si>
  <si>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</si>
  <si>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</si>
  <si>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</si>
  <si>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</si>
  <si>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</si>
  <si>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</si>
  <si>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</si>
  <si>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</si>
  <si>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</si>
  <si>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</si>
  <si>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</si>
  <si>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</si>
  <si>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</si>
  <si>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</si>
  <si>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</si>
  <si>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</si>
  <si>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</si>
  <si>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</si>
  <si>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</si>
  <si>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</si>
  <si>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</si>
  <si>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</si>
  <si>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</si>
  <si>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</si>
  <si>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</si>
  <si>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</si>
  <si>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</si>
  <si>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</si>
  <si>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</si>
  <si>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</si>
  <si>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</si>
  <si>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</si>
  <si>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</si>
  <si>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</si>
  <si>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</si>
  <si>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</si>
  <si>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</si>
  <si>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</si>
  <si>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</si>
  <si>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</si>
  <si>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</si>
  <si>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</si>
  <si>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</si>
  <si>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</si>
  <si>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</si>
  <si>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</si>
  <si>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</si>
  <si>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</si>
  <si>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</si>
  <si>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</si>
  <si>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</si>
  <si>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</si>
  <si>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</si>
  <si>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</si>
  <si>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</si>
  <si>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</si>
  <si>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</si>
  <si>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</si>
  <si>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</si>
  <si>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</si>
  <si>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</si>
  <si>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</si>
  <si>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</si>
  <si>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</si>
  <si>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</si>
  <si>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</si>
  <si>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</si>
  <si>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</si>
  <si>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</si>
  <si>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</si>
  <si>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</si>
  <si>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</si>
  <si>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</si>
  <si>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</si>
  <si>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</si>
  <si>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</si>
  <si>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</si>
  <si>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</si>
  <si>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</si>
  <si>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</si>
  <si>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</si>
  <si>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</si>
  <si>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</si>
  <si>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</si>
  <si>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</si>
  <si>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</si>
  <si>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</si>
  <si>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</si>
  <si>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</si>
  <si>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</si>
  <si>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</si>
  <si>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</si>
  <si>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</si>
  <si>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</si>
  <si>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</si>
  <si>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</si>
  <si>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</si>
  <si>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</si>
  <si>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</si>
  <si>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</si>
  <si>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</si>
  <si>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</si>
  <si>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</si>
  <si>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</si>
  <si>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</si>
  <si>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</si>
  <si>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</si>
  <si>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</si>
  <si>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</si>
  <si>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</si>
  <si>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</si>
  <si>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</si>
  <si>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</si>
  <si>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</si>
  <si>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</si>
  <si>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</si>
  <si>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</si>
  <si>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</si>
  <si>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</si>
  <si>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</si>
  <si>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</si>
  <si>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</si>
  <si>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</si>
  <si>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</si>
  <si>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</si>
  <si>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</si>
  <si>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</si>
  <si>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</si>
  <si>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</si>
  <si>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</si>
  <si>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</si>
  <si>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</si>
  <si>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</si>
  <si>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</si>
  <si>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</si>
  <si>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</si>
  <si>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</si>
  <si>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</si>
  <si>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</si>
  <si>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</si>
  <si>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</si>
  <si>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</si>
  <si>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</si>
  <si>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</si>
  <si>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</si>
  <si>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</si>
  <si>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</si>
  <si>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</si>
  <si>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</si>
  <si>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</si>
  <si>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</si>
  <si>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</si>
  <si>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</si>
  <si>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</si>
  <si>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</si>
  <si>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</si>
  <si>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</si>
  <si>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</si>
  <si>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</si>
  <si>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</si>
  <si>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</si>
  <si>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</si>
  <si>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</si>
  <si>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</si>
  <si>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</si>
  <si>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</si>
  <si>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</si>
  <si>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</si>
  <si>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</si>
  <si>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</si>
  <si>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</si>
  <si>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</si>
  <si>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</si>
  <si>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</si>
  <si>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</si>
  <si>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</si>
  <si>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</si>
  <si>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</si>
  <si>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</si>
  <si>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</si>
  <si>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</si>
  <si>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</si>
  <si>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</si>
  <si>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</si>
  <si>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</si>
  <si>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</si>
  <si>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</si>
  <si>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</si>
  <si>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</si>
  <si>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</si>
  <si>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</si>
  <si>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</si>
  <si>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</si>
  <si>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</si>
  <si>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</si>
  <si>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</si>
  <si>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</si>
  <si>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</si>
  <si>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</si>
  <si>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</si>
  <si>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</si>
  <si>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</si>
  <si>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</si>
  <si>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</si>
  <si>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</si>
  <si>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</si>
  <si>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</si>
  <si>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</si>
  <si>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</si>
  <si>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</si>
  <si>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</si>
  <si>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</si>
  <si>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</si>
  <si>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</si>
  <si>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</si>
  <si>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</si>
  <si>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</si>
  <si>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</si>
  <si>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</si>
  <si>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</si>
  <si>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</si>
  <si>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</si>
  <si>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</si>
  <si>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</si>
  <si>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</si>
  <si>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</si>
  <si>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</si>
  <si>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</si>
  <si>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</si>
  <si>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</si>
  <si>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</si>
  <si>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</si>
  <si>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</si>
  <si>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</si>
  <si>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</si>
  <si>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</si>
  <si>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</si>
  <si>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</si>
  <si>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</si>
  <si>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</si>
  <si>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</si>
  <si>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</si>
  <si>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</si>
  <si>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</si>
  <si>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</si>
  <si>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</si>
  <si>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</si>
  <si>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</si>
  <si>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</si>
  <si>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</si>
  <si>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</si>
  <si>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</si>
  <si>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</si>
  <si>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</si>
  <si>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</si>
  <si>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</si>
  <si>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</si>
  <si>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</si>
  <si>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</si>
  <si>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</si>
  <si>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</si>
  <si>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</si>
  <si>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</si>
  <si>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</si>
  <si>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</si>
  <si>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</si>
  <si>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</si>
  <si>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</si>
  <si>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</si>
  <si>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</si>
  <si>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</si>
  <si>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</si>
  <si>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</si>
  <si>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</si>
  <si>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</si>
  <si>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</si>
  <si>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</si>
  <si>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</si>
  <si>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</si>
  <si>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</si>
  <si>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</si>
  <si>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</si>
  <si>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</si>
  <si>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</si>
  <si>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</si>
  <si>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</si>
  <si>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</si>
  <si>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</si>
  <si>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</si>
  <si>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</si>
  <si>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</si>
  <si>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</si>
  <si>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</si>
  <si>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</si>
  <si>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</si>
  <si>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</si>
  <si>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</si>
  <si>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</si>
  <si>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</si>
  <si>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</si>
  <si>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</si>
  <si>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</si>
  <si>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</si>
  <si>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</si>
  <si>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</si>
  <si>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</si>
  <si>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</si>
  <si>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</si>
  <si>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</si>
  <si>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</si>
  <si>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</si>
  <si>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</si>
  <si>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</si>
  <si>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</si>
  <si>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</si>
  <si>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</si>
  <si>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</si>
  <si>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</si>
  <si>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</si>
  <si>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</si>
  <si>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</si>
  <si>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</si>
  <si>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</si>
  <si>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</si>
  <si>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</si>
  <si>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</si>
  <si>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</si>
  <si>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</si>
  <si>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</si>
  <si>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</si>
  <si>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</si>
  <si>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</si>
  <si>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</si>
  <si>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</si>
  <si>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</si>
  <si>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</si>
  <si>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</si>
  <si>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</si>
  <si>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</si>
  <si>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</si>
  <si>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</si>
  <si>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</si>
  <si>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</si>
  <si>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</si>
  <si>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</si>
  <si>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</si>
  <si>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</si>
  <si>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</si>
  <si>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</si>
  <si>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</si>
  <si>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</si>
  <si>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</si>
  <si>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</si>
  <si>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</si>
  <si>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</si>
  <si>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</si>
  <si>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</si>
  <si>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</si>
  <si>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</si>
  <si>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</si>
  <si>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</si>
  <si>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</si>
  <si>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</si>
  <si>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</si>
  <si>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</si>
  <si>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</si>
  <si>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</si>
  <si>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</si>
  <si>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</si>
  <si>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</si>
  <si>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</si>
  <si>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</si>
  <si>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</si>
  <si>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</si>
  <si>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</si>
  <si>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</si>
  <si>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</si>
  <si>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</si>
  <si>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</si>
  <si>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</si>
  <si>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</si>
  <si>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</si>
  <si>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</si>
  <si>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</si>
  <si>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</si>
  <si>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</si>
  <si>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</si>
  <si>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</si>
  <si>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</si>
  <si>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</si>
  <si>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</si>
  <si>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</si>
  <si>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</si>
  <si>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</si>
  <si>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</si>
  <si>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</si>
  <si>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</si>
  <si>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</si>
  <si>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</si>
  <si>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</si>
  <si>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</si>
  <si>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</si>
  <si>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</si>
  <si>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</si>
  <si>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</si>
  <si>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</si>
  <si>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</si>
  <si>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</si>
  <si>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</si>
  <si>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</si>
  <si>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</si>
  <si>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</si>
  <si>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</si>
  <si>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</si>
  <si>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</si>
  <si>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</si>
  <si>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</si>
  <si>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</si>
  <si>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</si>
  <si>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</si>
  <si>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</si>
  <si>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</si>
  <si>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</si>
  <si>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</si>
  <si>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</si>
  <si>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</si>
  <si>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</si>
  <si>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</si>
  <si>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</si>
  <si>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</si>
  <si>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</si>
  <si>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</si>
  <si>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</si>
  <si>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</si>
  <si>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</si>
  <si>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</si>
  <si>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</si>
  <si>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</si>
  <si>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</si>
  <si>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</si>
  <si>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</si>
  <si>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</si>
  <si>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</si>
  <si>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</si>
  <si>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</si>
  <si>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</si>
  <si>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</si>
  <si>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</si>
  <si>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</si>
  <si>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</si>
  <si>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</si>
  <si>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</si>
  <si>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</si>
  <si>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</si>
  <si>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</si>
  <si>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</si>
  <si>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</si>
  <si>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</si>
  <si>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</si>
  <si>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</si>
  <si>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</si>
  <si>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</si>
  <si>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</si>
  <si>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</si>
  <si>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</si>
  <si>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</si>
  <si>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</si>
  <si>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</si>
  <si>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</si>
  <si>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</si>
  <si>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</si>
  <si>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</si>
  <si>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</si>
  <si>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</si>
  <si>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</si>
  <si>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</si>
  <si>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</si>
  <si>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</si>
  <si>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</si>
  <si>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</si>
  <si>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</si>
  <si>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</si>
  <si>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</si>
  <si>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</si>
  <si>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</si>
  <si>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</si>
  <si>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</si>
  <si>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</si>
  <si>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</si>
  <si>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</si>
  <si>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</si>
  <si>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</si>
  <si>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</si>
  <si>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</si>
  <si>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</si>
  <si>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</si>
  <si>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</si>
  <si>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</si>
  <si>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</si>
  <si>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</si>
  <si>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</si>
  <si>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</si>
  <si>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</si>
  <si>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</si>
  <si>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</si>
  <si>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</si>
  <si>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</si>
  <si>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</si>
  <si>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</si>
  <si>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</si>
  <si>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</si>
  <si>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</si>
  <si>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</si>
  <si>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</si>
  <si>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</si>
  <si>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</si>
  <si>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</si>
  <si>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</si>
  <si>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</si>
  <si>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</si>
  <si>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</si>
  <si>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</si>
  <si>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</si>
  <si>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</si>
  <si>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</si>
  <si>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</si>
  <si>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</si>
  <si>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</si>
  <si>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</si>
  <si>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</si>
  <si>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</si>
  <si>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</si>
  <si>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</si>
  <si>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</si>
  <si>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</si>
  <si>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</si>
  <si>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</si>
  <si>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</si>
  <si>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</si>
  <si>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</si>
  <si>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</si>
  <si>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</si>
  <si>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</si>
  <si>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</si>
  <si>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</si>
  <si>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</si>
  <si>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</si>
  <si>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</si>
  <si>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</si>
  <si>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</si>
  <si>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</si>
  <si>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</si>
  <si>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</si>
  <si>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</si>
  <si>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</si>
  <si>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</si>
  <si>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</si>
  <si>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</si>
  <si>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</si>
  <si>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</si>
  <si>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</si>
  <si>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</si>
  <si>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</si>
  <si>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</si>
  <si>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</si>
  <si>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</si>
  <si>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</si>
  <si>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</si>
  <si>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</si>
  <si>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</si>
  <si>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</si>
  <si>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</si>
  <si>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</si>
  <si>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</si>
  <si>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</si>
  <si>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</si>
  <si>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</si>
  <si>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</si>
  <si>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</si>
  <si>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</si>
  <si>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</si>
  <si>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</si>
  <si>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</si>
  <si>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</si>
  <si>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</si>
  <si>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</si>
  <si>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</si>
  <si>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</si>
  <si>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</si>
  <si>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</si>
  <si>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</si>
  <si>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</si>
  <si>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</si>
  <si>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</si>
  <si>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</si>
  <si>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</si>
  <si>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</si>
  <si>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</si>
  <si>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</si>
  <si>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</si>
  <si>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</si>
  <si>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</si>
  <si>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</si>
  <si>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</si>
  <si>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</si>
  <si>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</si>
  <si>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</si>
  <si>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</si>
  <si>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</si>
  <si>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</si>
  <si>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</si>
  <si>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</si>
  <si>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</si>
  <si>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</si>
  <si>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</si>
  <si>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</si>
  <si>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</si>
  <si>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</si>
  <si>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</si>
  <si>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</si>
  <si>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</si>
  <si>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</si>
  <si>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</si>
  <si>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</si>
  <si>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</si>
  <si>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</si>
  <si>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</si>
  <si>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</si>
  <si>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</si>
  <si>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</si>
  <si>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</si>
  <si>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</si>
  <si>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</si>
  <si>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</si>
  <si>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</si>
  <si>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</si>
  <si>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</si>
  <si>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</si>
  <si>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</si>
  <si>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</si>
  <si>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</si>
  <si>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</si>
  <si>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</si>
  <si>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</si>
  <si>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</si>
  <si>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</si>
  <si>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</si>
  <si>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</si>
  <si>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</si>
  <si>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</si>
  <si>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</si>
  <si>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</si>
  <si>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</si>
  <si>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</si>
  <si>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</si>
  <si>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</si>
  <si>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</si>
  <si>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</si>
  <si>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</si>
  <si>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</si>
  <si>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</si>
  <si>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</si>
  <si>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</si>
  <si>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</si>
  <si>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</si>
  <si>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</si>
  <si>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</si>
  <si>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</si>
  <si>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</si>
  <si>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</si>
  <si>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</si>
  <si>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</si>
  <si>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</si>
  <si>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</si>
  <si>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</si>
  <si>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</si>
  <si>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</si>
  <si>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</si>
  <si>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</si>
  <si>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</si>
  <si>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</si>
  <si>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</si>
  <si>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</si>
  <si>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</si>
  <si>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</si>
  <si>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</si>
  <si>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</si>
  <si>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</si>
  <si>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</si>
  <si>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</si>
  <si>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</si>
  <si>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</si>
  <si>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</si>
  <si>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</si>
  <si>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</si>
  <si>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</si>
  <si>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</si>
  <si>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</si>
  <si>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</si>
  <si>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</si>
  <si>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</si>
  <si>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</si>
  <si>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</si>
  <si>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</si>
  <si>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</si>
  <si>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</si>
  <si>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</si>
  <si>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</si>
  <si>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</si>
  <si>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</si>
  <si>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</si>
  <si>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</si>
  <si>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</si>
  <si>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</si>
  <si>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</si>
  <si>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</si>
  <si>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</si>
  <si>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</si>
  <si>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</si>
  <si>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</si>
  <si>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</si>
  <si>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</si>
  <si>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</si>
  <si>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</si>
  <si>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</si>
  <si>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</si>
  <si>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</si>
  <si>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</si>
  <si>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</si>
  <si>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</si>
  <si>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</si>
  <si>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</si>
  <si>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</si>
  <si>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</si>
  <si>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</si>
  <si>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</si>
  <si>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</si>
  <si>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</si>
  <si>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</si>
  <si>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</si>
  <si>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</si>
  <si>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</si>
  <si>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</si>
  <si>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</si>
  <si>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</si>
  <si>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</si>
  <si>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</si>
  <si>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</si>
  <si>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</si>
  <si>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</si>
  <si>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</si>
  <si>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</si>
  <si>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</si>
  <si>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</si>
  <si>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</si>
  <si>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</si>
  <si>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</si>
  <si>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</si>
  <si>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</si>
  <si>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</si>
  <si>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</si>
  <si>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</si>
  <si>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</si>
  <si>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</si>
  <si>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</si>
  <si>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</si>
  <si>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</si>
  <si>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</si>
  <si>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</si>
  <si>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</si>
  <si>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</si>
  <si>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</si>
  <si>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</si>
  <si>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</si>
  <si>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</si>
  <si>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</si>
  <si>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</si>
  <si>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</si>
  <si>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</si>
  <si>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</si>
  <si>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</si>
  <si>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</si>
  <si>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</si>
  <si>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</si>
  <si>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</si>
  <si>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</si>
  <si>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</si>
  <si>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</si>
  <si>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</si>
  <si>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</si>
  <si>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</si>
  <si>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</si>
  <si>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</si>
  <si>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</si>
  <si>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</si>
  <si>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</si>
  <si>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</si>
  <si>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</si>
  <si>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</si>
  <si>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</si>
  <si>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</si>
  <si>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</si>
  <si>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</si>
  <si>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</si>
  <si>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</si>
  <si>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</si>
  <si>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</si>
  <si>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</si>
  <si>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</si>
  <si>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</si>
  <si>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</si>
  <si>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</si>
  <si>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</si>
  <si>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</si>
  <si>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</si>
  <si>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</si>
  <si>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</si>
  <si>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</si>
  <si>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</si>
  <si>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</si>
  <si>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</si>
  <si>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</si>
  <si>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</si>
  <si>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</si>
  <si>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</si>
  <si>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</si>
  <si>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</si>
  <si>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</si>
  <si>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</si>
  <si>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</si>
  <si>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</si>
  <si>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</si>
  <si>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</si>
  <si>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</si>
  <si>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</si>
  <si>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</si>
  <si>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</si>
  <si>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</si>
  <si>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</si>
  <si>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</si>
  <si>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</si>
  <si>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</si>
  <si>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</si>
  <si>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</si>
  <si>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</si>
  <si>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</si>
  <si>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</si>
  <si>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</si>
  <si>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</si>
  <si>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</si>
  <si>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</si>
  <si>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</si>
  <si>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</si>
  <si>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</si>
  <si>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</si>
  <si>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</si>
  <si>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</si>
  <si>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</si>
  <si>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</si>
  <si>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</si>
  <si>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</si>
  <si>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</si>
  <si>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</si>
  <si>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</si>
  <si>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</si>
  <si>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</si>
  <si>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</si>
  <si>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</si>
  <si>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</si>
  <si>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</si>
  <si>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</si>
  <si>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</si>
  <si>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</si>
  <si>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</si>
  <si>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</si>
  <si>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</si>
  <si>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</si>
  <si>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</si>
  <si>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</si>
  <si>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</si>
  <si>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</si>
  <si>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</si>
  <si>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</si>
  <si>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</si>
  <si>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</si>
  <si>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</si>
  <si>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</si>
  <si>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</si>
  <si>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</si>
  <si>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</si>
  <si>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</si>
  <si>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</si>
  <si>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</si>
  <si>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</si>
  <si>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</si>
  <si>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</si>
  <si>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</si>
  <si>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</si>
  <si>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</si>
  <si>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</si>
  <si>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</si>
  <si>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</si>
  <si>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</si>
  <si>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</si>
  <si>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</si>
  <si>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</si>
  <si>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</si>
  <si>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</si>
  <si>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</si>
  <si>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</si>
  <si>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</si>
  <si>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</si>
  <si>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</si>
  <si>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</si>
  <si>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</si>
  <si>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</si>
  <si>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</si>
  <si>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</si>
  <si>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</si>
  <si>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</si>
  <si>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</si>
  <si>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</si>
  <si>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</si>
  <si>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</si>
  <si>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</si>
  <si>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</si>
  <si>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</si>
  <si>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</si>
  <si>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</si>
  <si>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</si>
  <si>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</si>
  <si>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</si>
  <si>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</si>
  <si>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</si>
  <si>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</si>
  <si>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</si>
  <si>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</si>
  <si>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</si>
  <si>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</si>
  <si>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</si>
  <si>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</si>
  <si>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</si>
  <si>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</si>
  <si>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</si>
  <si>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</si>
  <si>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</si>
  <si>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</si>
  <si>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</si>
  <si>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</si>
  <si>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</si>
  <si>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</si>
  <si>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</si>
  <si>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</si>
  <si>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</si>
  <si>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</si>
  <si>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</si>
  <si>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</si>
  <si>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</si>
  <si>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</si>
  <si>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</si>
  <si>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</si>
  <si>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</si>
  <si>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</si>
  <si>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</si>
  <si>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</si>
  <si>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</si>
  <si>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</si>
  <si>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</si>
  <si>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</si>
  <si>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</si>
  <si>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</si>
  <si>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</si>
  <si>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</si>
  <si>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</si>
  <si>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</si>
  <si>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</si>
  <si>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</si>
  <si>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</si>
  <si>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</si>
  <si>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</si>
  <si>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</si>
  <si>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</si>
  <si>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</si>
  <si>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</si>
  <si>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</si>
  <si>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</si>
  <si>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</si>
  <si>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</si>
  <si>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</si>
  <si>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</si>
  <si>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</si>
  <si>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</si>
  <si>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</si>
  <si>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</si>
  <si>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</si>
  <si>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</si>
  <si>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</si>
  <si>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</si>
  <si>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</si>
  <si>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</si>
  <si>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</si>
  <si>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</si>
  <si>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</si>
  <si>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</si>
  <si>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</si>
  <si>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</si>
  <si>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</si>
  <si>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</si>
  <si>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</si>
  <si>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</si>
  <si>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</si>
  <si>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</si>
  <si>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</si>
  <si>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</si>
  <si>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</si>
  <si>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</si>
  <si>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</si>
  <si>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</si>
  <si>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</si>
  <si>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</si>
  <si>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</si>
  <si>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</si>
  <si>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</si>
  <si>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</si>
  <si>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</si>
  <si>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</si>
  <si>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</si>
  <si>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</si>
  <si>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</si>
  <si>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</si>
  <si>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</si>
  <si>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</si>
  <si>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</si>
  <si>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</si>
  <si>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</si>
  <si>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</si>
  <si>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</si>
  <si>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</si>
  <si>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</si>
  <si>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</si>
  <si>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</si>
  <si>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</si>
  <si>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</si>
  <si>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</si>
  <si>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</si>
  <si>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</si>
  <si>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</si>
  <si>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</si>
  <si>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</si>
  <si>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</si>
  <si>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</si>
  <si>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</si>
  <si>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</si>
  <si>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</si>
  <si>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</si>
  <si>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</si>
  <si>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</si>
  <si>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</si>
  <si>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</si>
  <si>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</si>
  <si>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</si>
  <si>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</si>
  <si>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</si>
  <si>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</si>
  <si>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</si>
  <si>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</si>
  <si>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</si>
  <si>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</si>
  <si>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</si>
  <si>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</si>
  <si>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</si>
  <si>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</si>
  <si>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</si>
  <si>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</si>
  <si>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</si>
  <si>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</si>
  <si>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</si>
  <si>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</si>
  <si>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</si>
  <si>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</si>
  <si>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</si>
  <si>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</si>
  <si>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</si>
  <si>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</si>
  <si>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</si>
  <si>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</si>
  <si>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</si>
  <si>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</si>
  <si>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</si>
  <si>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</si>
  <si>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</si>
  <si>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</si>
  <si>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</si>
  <si>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</si>
  <si>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</si>
  <si>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</si>
  <si>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</si>
  <si>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</si>
  <si>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</si>
  <si>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</si>
  <si>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</si>
  <si>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</si>
  <si>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</si>
  <si>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</si>
  <si>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</si>
  <si>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</si>
  <si>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</si>
  <si>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</si>
  <si>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</si>
  <si>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</si>
  <si>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</si>
  <si>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</si>
  <si>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</si>
  <si>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</si>
  <si>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</si>
  <si>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</si>
  <si>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</si>
  <si>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</si>
  <si>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</si>
  <si>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</si>
  <si>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</si>
  <si>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</si>
  <si>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</si>
  <si>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</si>
  <si>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</si>
  <si>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</si>
  <si>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</si>
  <si>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</si>
  <si>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</si>
  <si>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</si>
  <si>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</si>
  <si>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</si>
  <si>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</si>
  <si>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</si>
  <si>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</si>
  <si>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</si>
  <si>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</si>
  <si>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</si>
  <si>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</si>
  <si>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</si>
  <si>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</si>
  <si>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</si>
  <si>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</si>
  <si>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</si>
  <si>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</si>
  <si>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</si>
  <si>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</si>
  <si>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</si>
  <si>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</si>
  <si>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</si>
  <si>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</si>
  <si>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</si>
  <si>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</si>
  <si>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</si>
  <si>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</si>
  <si>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</si>
  <si>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</si>
  <si>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</si>
  <si>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</si>
  <si>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</si>
  <si>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</si>
  <si>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</si>
  <si>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</si>
  <si>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</si>
  <si>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</si>
  <si>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</si>
  <si>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</si>
  <si>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</si>
  <si>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</si>
  <si>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</si>
  <si>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</si>
  <si>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</si>
  <si>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</si>
  <si>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</si>
  <si>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</si>
  <si>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</si>
  <si>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</si>
  <si>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</si>
  <si>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</si>
  <si>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</si>
  <si>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</si>
  <si>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</si>
  <si>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</si>
  <si>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</si>
  <si>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</si>
  <si>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</si>
  <si>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</si>
  <si>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</si>
  <si>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</si>
  <si>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</si>
  <si>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</si>
  <si>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</si>
  <si>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</si>
  <si>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</si>
  <si>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</si>
  <si>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</si>
  <si>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</si>
  <si>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</si>
  <si>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</si>
  <si>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</si>
  <si>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</si>
  <si>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</si>
  <si>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</si>
  <si>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</si>
  <si>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</si>
  <si>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</si>
  <si>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</si>
  <si>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</si>
  <si>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</si>
  <si>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</si>
  <si>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</si>
  <si>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</si>
  <si>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</si>
  <si>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</si>
  <si>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</si>
  <si>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</si>
  <si>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</si>
  <si>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</si>
  <si>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</si>
  <si>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</si>
  <si>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</si>
  <si>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</si>
  <si>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</si>
  <si>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</si>
  <si>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</si>
  <si>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</si>
  <si>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</si>
  <si>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</si>
  <si>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</si>
  <si>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</si>
  <si>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</si>
  <si>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</si>
  <si>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</si>
  <si>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</si>
  <si>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</si>
  <si>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</si>
  <si>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</si>
  <si>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</si>
  <si>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</si>
  <si>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</si>
  <si>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</si>
  <si>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</si>
  <si>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</si>
  <si>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</si>
  <si>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</si>
  <si>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</si>
  <si>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</si>
  <si>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</si>
  <si>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</si>
  <si>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</si>
  <si>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</si>
  <si>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</si>
  <si>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</si>
  <si>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</si>
  <si>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</si>
  <si>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</si>
  <si>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</si>
  <si>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</si>
  <si>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</si>
  <si>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</si>
  <si>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</si>
  <si>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</si>
  <si>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</si>
  <si>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</si>
  <si>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</si>
  <si>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</si>
  <si>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</si>
  <si>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</si>
  <si>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</si>
  <si>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</si>
  <si>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</si>
  <si>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</si>
  <si>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</si>
  <si>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</si>
  <si>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</si>
  <si>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</si>
  <si>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</si>
  <si>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</si>
  <si>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</si>
  <si>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</si>
  <si>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</si>
  <si>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</si>
  <si>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</si>
  <si>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</si>
  <si>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</si>
  <si>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</si>
  <si>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</si>
  <si>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</si>
  <si>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</si>
  <si>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</si>
  <si>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</si>
  <si>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</si>
  <si>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</si>
  <si>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</si>
  <si>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</si>
  <si>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</si>
  <si>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</si>
  <si>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</si>
  <si>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</si>
  <si>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</si>
  <si>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</si>
  <si>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</si>
  <si>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</si>
  <si>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</si>
  <si>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</si>
  <si>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</si>
  <si>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</si>
  <si>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</si>
  <si>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</si>
  <si>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</si>
  <si>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</si>
  <si>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</si>
  <si>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</si>
  <si>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</si>
  <si>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</si>
  <si>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</si>
  <si>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</si>
  <si>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</si>
  <si>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</si>
  <si>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</si>
  <si>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</si>
  <si>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</si>
  <si>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</si>
  <si>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</si>
  <si>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</si>
  <si>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</si>
  <si>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</si>
  <si>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</si>
  <si>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</si>
  <si>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</si>
  <si>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</si>
  <si>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</si>
  <si>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</si>
  <si>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</si>
  <si>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</si>
  <si>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</si>
  <si>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</si>
  <si>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</si>
  <si>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</si>
  <si>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</si>
  <si>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</si>
  <si>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</si>
  <si>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</si>
  <si>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</si>
  <si>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</si>
  <si>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</si>
  <si>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</si>
  <si>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</si>
  <si>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</si>
  <si>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</si>
  <si>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</si>
  <si>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</si>
  <si>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</si>
  <si>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</si>
  <si>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</si>
  <si>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</si>
  <si>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</si>
  <si>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</si>
  <si>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</si>
  <si>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</si>
  <si>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</si>
  <si>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</si>
  <si>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</si>
  <si>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</si>
  <si>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</si>
  <si>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</si>
  <si>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</si>
  <si>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</si>
  <si>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</si>
  <si>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</si>
  <si>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</si>
  <si>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</si>
  <si>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</si>
  <si>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</si>
  <si>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</si>
  <si>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</si>
  <si>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</si>
  <si>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</si>
  <si>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</si>
  <si>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</si>
  <si>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</si>
  <si>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</si>
  <si>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</si>
  <si>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</si>
  <si>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</si>
  <si>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</si>
  <si>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</si>
  <si>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</si>
  <si>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</si>
  <si>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</si>
  <si>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</si>
  <si>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</si>
  <si>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</si>
  <si>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</si>
  <si>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</si>
  <si>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</si>
  <si>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</si>
  <si>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</si>
  <si>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</si>
  <si>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</si>
  <si>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</si>
  <si>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</si>
  <si>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</si>
  <si>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</si>
  <si>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</si>
  <si>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</si>
  <si>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</si>
  <si>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</si>
  <si>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</si>
  <si>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</si>
  <si>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</si>
  <si>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</si>
  <si>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</si>
  <si>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</si>
  <si>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</si>
  <si>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</si>
  <si>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</si>
  <si>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</si>
  <si>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</si>
  <si>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</si>
  <si>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</si>
  <si>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</si>
  <si>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</si>
  <si>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</si>
  <si>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</si>
  <si>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</si>
  <si>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</si>
  <si>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</si>
  <si>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</si>
  <si>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</si>
  <si>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</si>
  <si>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</si>
  <si>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</si>
  <si>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</si>
  <si>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</si>
  <si>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</si>
  <si>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</si>
  <si>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</si>
  <si>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</si>
  <si>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</si>
  <si>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</si>
  <si>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</si>
  <si>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</si>
  <si>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</si>
  <si>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</si>
  <si>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</si>
  <si>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</si>
  <si>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</si>
  <si>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</si>
  <si>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</si>
  <si>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</si>
  <si>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</si>
  <si>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</si>
  <si>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</si>
  <si>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</si>
  <si>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</si>
  <si>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</si>
  <si>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</si>
  <si>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</si>
  <si>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</si>
  <si>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</si>
  <si>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</si>
  <si>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</si>
  <si>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</si>
  <si>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</si>
  <si>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</si>
  <si>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</si>
  <si>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</si>
  <si>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</si>
  <si>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</si>
  <si>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</si>
  <si>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</si>
  <si>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</si>
  <si>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</si>
  <si>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</si>
  <si>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</si>
  <si>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</si>
  <si>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</si>
  <si>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</si>
  <si>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</si>
  <si>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</si>
  <si>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</si>
  <si>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</si>
  <si>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</si>
  <si>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</si>
  <si>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</si>
  <si>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</si>
  <si>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</si>
  <si>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</si>
  <si>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</si>
  <si>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</si>
  <si>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</si>
  <si>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</si>
  <si>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</si>
  <si>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</si>
  <si>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</si>
  <si>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</si>
  <si>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</si>
  <si>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</si>
  <si>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</si>
  <si>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</si>
  <si>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</si>
  <si>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</si>
  <si>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</si>
  <si>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</si>
  <si>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</si>
  <si>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</si>
  <si>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</si>
  <si>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</si>
  <si>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</si>
  <si>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</si>
  <si>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</si>
  <si>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</si>
  <si>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</si>
  <si>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</si>
  <si>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</si>
  <si>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</si>
  <si>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</si>
  <si>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</si>
  <si>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</si>
  <si>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</si>
  <si>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</si>
  <si>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</si>
  <si>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</si>
  <si>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</si>
  <si>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</si>
  <si>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</si>
  <si>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</si>
  <si>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</si>
  <si>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</si>
  <si>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</si>
  <si>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</si>
  <si>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</si>
  <si>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</si>
  <si>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</si>
  <si>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</si>
  <si>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</si>
  <si>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</si>
  <si>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</si>
  <si>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</si>
  <si>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</si>
  <si>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</si>
  <si>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</si>
  <si>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</si>
  <si>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</si>
  <si>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</si>
  <si>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</si>
  <si>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</si>
  <si>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</si>
  <si>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</si>
  <si>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</si>
  <si>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</si>
  <si>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</si>
  <si>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</si>
  <si>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</si>
  <si>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</si>
  <si>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</si>
  <si>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</si>
  <si>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</si>
  <si>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</si>
  <si>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</si>
  <si>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</si>
  <si>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</si>
  <si>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</si>
  <si>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</si>
  <si>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</si>
  <si>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</si>
  <si>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</si>
  <si>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</si>
  <si>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</si>
  <si>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</si>
  <si>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</si>
  <si>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</si>
  <si>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</si>
  <si>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</si>
  <si>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</si>
  <si>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</si>
  <si>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</si>
  <si>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</si>
  <si>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</si>
  <si>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</si>
  <si>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</si>
  <si>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</si>
  <si>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</si>
  <si>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</si>
  <si>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</si>
  <si>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</si>
  <si>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</si>
  <si>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</si>
  <si>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</si>
  <si>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</si>
  <si>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</si>
  <si>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</si>
  <si>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</si>
  <si>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</si>
  <si>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</si>
  <si>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</si>
  <si>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</si>
  <si>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</si>
  <si>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</si>
  <si>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</si>
  <si>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</si>
  <si>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</si>
  <si>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</si>
  <si>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</si>
  <si>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</si>
  <si>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</si>
  <si>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</si>
  <si>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</si>
  <si>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</si>
  <si>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</si>
  <si>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</si>
  <si>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</si>
  <si>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</si>
  <si>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</si>
  <si>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</si>
  <si>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</si>
  <si>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</si>
  <si>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</si>
  <si>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</si>
  <si>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</si>
  <si>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</si>
  <si>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</si>
  <si>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</si>
  <si>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</si>
  <si>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</si>
  <si>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</si>
  <si>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</si>
  <si>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</si>
  <si>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</si>
  <si>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</si>
  <si>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</si>
  <si>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</si>
  <si>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</si>
  <si>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</si>
  <si>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</si>
  <si>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</si>
  <si>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</si>
  <si>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</si>
  <si>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</si>
  <si>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</si>
  <si>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</si>
  <si>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</si>
  <si>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</si>
  <si>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</si>
  <si>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</si>
  <si>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</si>
  <si>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</si>
  <si>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</si>
  <si>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</si>
  <si>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</si>
  <si>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</si>
  <si>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</si>
  <si>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</si>
  <si>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</si>
  <si>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</si>
  <si>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</si>
  <si>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</si>
  <si>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</si>
  <si>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</si>
  <si>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</si>
  <si>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</si>
  <si>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</si>
  <si>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</si>
  <si>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</si>
  <si>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</si>
  <si>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</si>
  <si>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</si>
  <si>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</si>
  <si>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</si>
  <si>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</si>
  <si>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</si>
  <si>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</si>
  <si>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</si>
  <si>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</si>
  <si>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</si>
  <si>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</si>
  <si>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</si>
  <si>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</si>
  <si>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</si>
  <si>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</si>
  <si>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</si>
  <si>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</si>
  <si>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</si>
  <si>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</si>
  <si>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</si>
  <si>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</si>
  <si>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</si>
  <si>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</si>
  <si>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</si>
  <si>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</si>
  <si>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</si>
  <si>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</si>
  <si>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</si>
  <si>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</si>
  <si>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</si>
  <si>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</si>
  <si>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</si>
  <si>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</si>
  <si>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</si>
  <si>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</si>
  <si>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</si>
  <si>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</si>
  <si>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</si>
  <si>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</si>
  <si>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</si>
  <si>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</si>
  <si>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</si>
  <si>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</si>
  <si>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</si>
  <si>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</si>
  <si>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</si>
  <si>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</si>
  <si>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</si>
  <si>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</si>
  <si>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</si>
  <si>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</si>
  <si>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</si>
  <si>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</si>
  <si>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</si>
  <si>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</si>
  <si>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</si>
  <si>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</si>
  <si>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</si>
  <si>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</si>
  <si>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</si>
  <si>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</si>
  <si>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</si>
  <si>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</si>
  <si>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</si>
  <si>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</si>
  <si>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</si>
  <si>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</si>
  <si>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</si>
  <si>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</si>
  <si>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</si>
  <si>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</si>
  <si>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</si>
  <si>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</si>
  <si>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</si>
  <si>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</si>
  <si>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</si>
  <si>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</si>
  <si>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</si>
  <si>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</si>
  <si>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</si>
  <si>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</si>
  <si>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</si>
  <si>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</si>
  <si>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</si>
  <si>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</si>
  <si>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</si>
  <si>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</si>
  <si>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</si>
  <si>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</si>
  <si>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</si>
  <si>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</si>
  <si>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</si>
  <si>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</si>
  <si>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</si>
  <si>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</si>
  <si>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</si>
  <si>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</si>
  <si>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</si>
  <si>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</si>
  <si>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</si>
  <si>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</si>
  <si>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</si>
  <si>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</si>
  <si>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</si>
  <si>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</si>
  <si>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</si>
  <si>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</si>
  <si>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</si>
  <si>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</si>
  <si>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</si>
  <si>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</si>
  <si>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</si>
  <si>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</si>
  <si>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</si>
  <si>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</si>
  <si>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</si>
  <si>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</si>
  <si>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</si>
  <si>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</si>
  <si>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</si>
  <si>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</si>
  <si>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</si>
  <si>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</si>
  <si>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</si>
  <si>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</si>
  <si>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</si>
  <si>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</si>
  <si>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</si>
  <si>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</si>
  <si>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</si>
  <si>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</si>
  <si>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</si>
  <si>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</si>
  <si>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</si>
  <si>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</si>
  <si>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</si>
  <si>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</si>
  <si>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</si>
  <si>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</si>
  <si>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</si>
  <si>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</si>
  <si>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</si>
  <si>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</si>
  <si>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</si>
  <si>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</si>
  <si>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</si>
  <si>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</si>
  <si>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</si>
  <si>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</si>
  <si>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</si>
  <si>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</si>
  <si>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</si>
  <si>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</si>
  <si>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</si>
  <si>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</si>
  <si>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</si>
  <si>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</si>
  <si>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</si>
  <si>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</si>
  <si>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</si>
  <si>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</si>
  <si>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</si>
  <si>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</si>
  <si>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</si>
  <si>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</si>
  <si>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</si>
  <si>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</si>
  <si>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</si>
  <si>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</si>
  <si>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</si>
  <si>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</si>
  <si>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</si>
  <si>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</si>
  <si>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</si>
  <si>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</si>
  <si>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</si>
  <si>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</si>
  <si>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</si>
  <si>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</si>
  <si>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</si>
  <si>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</si>
  <si>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</si>
  <si>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</si>
  <si>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</si>
  <si>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</si>
  <si>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</si>
  <si>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</si>
  <si>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</si>
  <si>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</si>
  <si>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</si>
  <si>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</si>
  <si>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</si>
  <si>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</si>
  <si>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</si>
  <si>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</si>
  <si>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</si>
  <si>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</si>
  <si>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</si>
  <si>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</si>
  <si>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</si>
  <si>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</si>
  <si>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</si>
  <si>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</si>
  <si>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</si>
  <si>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</si>
  <si>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</si>
  <si>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</si>
  <si>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</si>
  <si>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</si>
  <si>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</si>
  <si>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</si>
  <si>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</si>
  <si>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</si>
  <si>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</si>
  <si>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</si>
  <si>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</si>
  <si>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</si>
  <si>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</si>
  <si>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</si>
  <si>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</si>
  <si>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</si>
  <si>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</si>
  <si>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</si>
  <si>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</si>
  <si>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</si>
  <si>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</si>
  <si>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</si>
  <si>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</si>
  <si>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</si>
  <si>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</si>
  <si>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</si>
  <si>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</si>
  <si>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</si>
  <si>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</si>
  <si>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</si>
  <si>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</si>
  <si>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</si>
  <si>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</si>
  <si>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</si>
  <si>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</si>
  <si>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</si>
  <si>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</si>
  <si>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</si>
  <si>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</si>
  <si>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</si>
  <si>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</si>
  <si>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</si>
  <si>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</si>
  <si>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</si>
  <si>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</si>
  <si>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</si>
  <si>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</si>
  <si>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</si>
  <si>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</si>
  <si>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</si>
  <si>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</si>
  <si>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</si>
  <si>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</si>
  <si>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</si>
  <si>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</si>
  <si>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</si>
  <si>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</si>
  <si>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</si>
  <si>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</si>
  <si>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</si>
  <si>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</si>
  <si>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</si>
  <si>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</si>
  <si>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</si>
  <si>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</si>
  <si>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</si>
  <si>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</si>
  <si>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</si>
  <si>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</si>
  <si>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</si>
  <si>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</si>
  <si>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</si>
  <si>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</si>
  <si>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</si>
  <si>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</si>
  <si>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</si>
  <si>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</si>
  <si>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</si>
  <si>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</si>
  <si>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</si>
  <si>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</si>
  <si>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</si>
  <si>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</si>
  <si>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</si>
  <si>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</si>
  <si>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</si>
  <si>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</si>
  <si>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</si>
  <si>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</si>
  <si>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</si>
  <si>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</si>
  <si>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</si>
  <si>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</si>
  <si>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</si>
  <si>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</si>
  <si>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</si>
  <si>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</si>
  <si>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</si>
  <si>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</si>
  <si>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</si>
  <si>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</si>
  <si>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</si>
  <si>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</si>
  <si>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</si>
  <si>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</si>
  <si>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</si>
  <si>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</si>
  <si>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</si>
  <si>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</si>
  <si>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</si>
  <si>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</si>
  <si>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</si>
  <si>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</si>
  <si>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</si>
  <si>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</si>
  <si>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</si>
  <si>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</si>
  <si>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</si>
  <si>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</si>
  <si>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</si>
  <si>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</si>
  <si>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</si>
  <si>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</si>
  <si>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</si>
  <si>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</si>
  <si>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</si>
  <si>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</si>
  <si>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</si>
  <si>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</si>
  <si>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</si>
  <si>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</si>
  <si>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</si>
  <si>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</si>
  <si>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</si>
  <si>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</si>
  <si>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</si>
  <si>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</si>
  <si>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</si>
  <si>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</si>
  <si>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</si>
  <si>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</si>
  <si>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</si>
  <si>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</si>
  <si>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</si>
  <si>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</si>
  <si>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</si>
  <si>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</si>
  <si>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</si>
  <si>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</si>
  <si>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</si>
  <si>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</si>
  <si>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</si>
  <si>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</si>
  <si>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</si>
  <si>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</si>
  <si>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</si>
  <si>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</si>
  <si>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</si>
  <si>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</si>
  <si>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</si>
  <si>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</si>
  <si>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</si>
  <si>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</si>
  <si>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</si>
  <si>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</si>
  <si>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</si>
  <si>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</si>
  <si>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</si>
  <si>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</si>
  <si>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</si>
  <si>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</si>
  <si>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</si>
  <si>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</si>
  <si>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</si>
  <si>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</si>
  <si>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</si>
  <si>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</si>
  <si>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</si>
  <si>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</si>
  <si>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</si>
  <si>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</si>
  <si>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</si>
  <si>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</si>
  <si>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</si>
  <si>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</si>
  <si>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</si>
  <si>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</si>
  <si>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</si>
  <si>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</si>
  <si>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</si>
  <si>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</si>
  <si>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</si>
  <si>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</si>
  <si>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</si>
  <si>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</si>
  <si>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</si>
  <si>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</si>
  <si>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</si>
  <si>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</si>
  <si>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</si>
  <si>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</si>
  <si>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</si>
  <si>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</si>
  <si>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</si>
  <si>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</si>
  <si>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</si>
  <si>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</si>
  <si>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</si>
  <si>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</si>
  <si>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</si>
  <si>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</si>
  <si>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</si>
  <si>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</si>
  <si>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</si>
  <si>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</si>
  <si>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</si>
  <si>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</si>
  <si>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</si>
  <si>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</si>
  <si>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</si>
  <si>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</si>
  <si>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</si>
  <si>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</si>
  <si>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</si>
  <si>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</si>
  <si>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</si>
  <si>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</si>
  <si>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</si>
  <si>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</si>
  <si>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</si>
  <si>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</si>
  <si>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</si>
  <si>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</si>
  <si>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</si>
  <si>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</si>
  <si>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</si>
  <si>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</si>
  <si>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</si>
  <si>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</si>
  <si>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</si>
  <si>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</si>
  <si>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</si>
  <si>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</si>
  <si>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</si>
  <si>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</si>
  <si>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</si>
  <si>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</si>
  <si>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</si>
  <si>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</si>
  <si>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</si>
  <si>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</si>
  <si>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</si>
  <si>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</si>
  <si>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</si>
  <si>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</si>
  <si>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</si>
  <si>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</si>
  <si>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</si>
  <si>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</si>
  <si>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</si>
  <si>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</si>
  <si>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</si>
  <si>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</si>
  <si>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</si>
  <si>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</si>
  <si>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</si>
  <si>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</si>
  <si>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</si>
  <si>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</si>
  <si>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</si>
  <si>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</si>
  <si>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</si>
  <si>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</si>
  <si>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</si>
  <si>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</si>
  <si>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</si>
  <si>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</si>
  <si>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</si>
  <si>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</si>
  <si>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</si>
  <si>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</si>
  <si>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</si>
  <si>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</si>
  <si>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</si>
  <si>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</si>
  <si>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</si>
  <si>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</si>
  <si>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</si>
  <si>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</si>
  <si>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</si>
  <si>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</si>
  <si>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</si>
  <si>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</si>
  <si>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</si>
  <si>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</si>
  <si>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</si>
  <si>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</si>
  <si>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</si>
  <si>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</si>
  <si>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</si>
  <si>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</si>
  <si>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</si>
  <si>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</si>
  <si>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</si>
  <si>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</si>
  <si>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</si>
  <si>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</si>
  <si>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</si>
  <si>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</si>
  <si>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</si>
  <si>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</si>
  <si>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</si>
  <si>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</si>
  <si>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</si>
  <si>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</si>
  <si>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</si>
  <si>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</si>
  <si>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</si>
  <si>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</si>
  <si>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</si>
  <si>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</si>
  <si>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</si>
  <si>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</si>
  <si>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</si>
  <si>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</si>
  <si>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</si>
  <si>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</si>
  <si>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</si>
  <si>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</si>
  <si>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</si>
  <si>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</si>
  <si>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</si>
  <si>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</si>
  <si>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</si>
  <si>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</si>
  <si>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</si>
  <si>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</si>
  <si>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</si>
  <si>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</si>
  <si>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</si>
  <si>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</si>
  <si>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</si>
  <si>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</si>
  <si>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</si>
  <si>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</si>
  <si>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</si>
  <si>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</si>
  <si>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</si>
  <si>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</si>
  <si>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</si>
  <si>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</si>
  <si>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</si>
  <si>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</si>
  <si>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</si>
  <si>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</si>
  <si>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</si>
  <si>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</si>
  <si>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</si>
  <si>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</si>
  <si>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</si>
  <si>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</si>
  <si>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</si>
  <si>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</si>
  <si>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</si>
  <si>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</si>
  <si>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</si>
  <si>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</si>
  <si>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</si>
  <si>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</si>
  <si>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</si>
  <si>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</si>
  <si>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</si>
  <si>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</si>
  <si>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</si>
  <si>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</si>
  <si>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</si>
  <si>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</si>
  <si>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</si>
  <si>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</si>
  <si>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</si>
  <si>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</si>
  <si>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</si>
  <si>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</si>
  <si>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</si>
  <si>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</si>
  <si>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</si>
  <si>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</si>
  <si>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</si>
  <si>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</si>
  <si>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</si>
  <si>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</si>
  <si>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</si>
  <si>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</si>
  <si>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</si>
  <si>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</si>
  <si>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</si>
  <si>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</si>
  <si>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</si>
  <si>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</si>
  <si>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</si>
  <si>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</si>
  <si>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</si>
  <si>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</si>
  <si>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</si>
  <si>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</si>
  <si>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</si>
  <si>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</si>
  <si>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</si>
  <si>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</si>
  <si>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</si>
  <si>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</si>
  <si>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</si>
  <si>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</si>
  <si>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</si>
  <si>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</si>
  <si>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</si>
  <si>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</si>
  <si>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</si>
  <si>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</si>
  <si>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</si>
  <si>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</si>
  <si>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</si>
  <si>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</si>
  <si>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</si>
  <si>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</si>
  <si>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</si>
  <si>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</si>
  <si>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</si>
  <si>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</si>
  <si>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</si>
  <si>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</si>
  <si>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</si>
  <si>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</si>
  <si>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</si>
  <si>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</si>
  <si>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</si>
  <si>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</si>
  <si>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</si>
  <si>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</si>
  <si>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</si>
  <si>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</si>
  <si>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</si>
  <si>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</si>
  <si>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</si>
  <si>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</si>
  <si>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</si>
  <si>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</si>
  <si>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</si>
  <si>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</si>
  <si>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</si>
  <si>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</si>
  <si>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</si>
  <si>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</si>
  <si>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</si>
  <si>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</si>
  <si>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</si>
  <si>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</si>
  <si>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</si>
  <si>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</si>
  <si>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</si>
  <si>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</si>
  <si>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</si>
  <si>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</si>
  <si>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</si>
  <si>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</si>
  <si>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</si>
  <si>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</si>
  <si>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</si>
  <si>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</si>
  <si>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</si>
  <si>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</si>
  <si>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</si>
  <si>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</si>
  <si>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</si>
  <si>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</si>
  <si>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</si>
  <si>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</si>
  <si>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</si>
  <si>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</si>
  <si>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</si>
  <si>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</si>
  <si>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</si>
  <si>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</si>
  <si>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</si>
  <si>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</si>
  <si>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</si>
  <si>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</si>
  <si>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</si>
  <si>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</si>
  <si>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</si>
  <si>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</si>
  <si>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</si>
  <si>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</si>
  <si>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</si>
  <si>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</si>
  <si>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</si>
  <si>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</si>
  <si>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</si>
  <si>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</si>
  <si>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</si>
  <si>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</si>
  <si>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</si>
  <si>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</si>
  <si>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</si>
  <si>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</si>
  <si>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</si>
  <si>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</si>
  <si>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</si>
  <si>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</si>
  <si>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</si>
  <si>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</si>
  <si>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</si>
  <si>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</si>
  <si>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</si>
  <si>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</si>
  <si>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</si>
  <si>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</si>
  <si>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</si>
  <si>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</si>
  <si>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</si>
  <si>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</si>
  <si>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</si>
  <si>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</si>
  <si>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</si>
  <si>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</si>
  <si>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</si>
  <si>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</si>
  <si>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</si>
  <si>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</si>
  <si>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</si>
  <si>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</si>
  <si>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</si>
  <si>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</si>
  <si>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</si>
  <si>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</si>
  <si>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</si>
  <si>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</si>
  <si>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</si>
  <si>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</si>
  <si>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</si>
  <si>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</si>
  <si>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</si>
  <si>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</si>
  <si>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</si>
  <si>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</si>
  <si>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</si>
  <si>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</si>
  <si>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</si>
  <si>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</si>
  <si>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</si>
  <si>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</si>
  <si>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</si>
  <si>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</si>
  <si>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</si>
  <si>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</si>
  <si>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</si>
  <si>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</si>
  <si>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</si>
  <si>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</si>
  <si>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</si>
  <si>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</si>
  <si>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</si>
  <si>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</si>
  <si>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</si>
  <si>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</si>
  <si>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</si>
  <si>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</si>
  <si>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</si>
  <si>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</si>
  <si>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</si>
  <si>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</si>
  <si>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</si>
  <si>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</si>
  <si>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</si>
  <si>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</si>
  <si>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</si>
  <si>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</si>
  <si>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</si>
  <si>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</si>
  <si>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</si>
  <si>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</si>
  <si>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</si>
  <si>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</si>
  <si>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</si>
  <si>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</si>
  <si>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</si>
  <si>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</si>
  <si>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</si>
  <si>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</si>
  <si>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</si>
  <si>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</si>
  <si>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</si>
  <si>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</si>
  <si>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</si>
  <si>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</si>
  <si>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</si>
  <si>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</si>
  <si>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</si>
  <si>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</si>
  <si>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</si>
  <si>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</si>
  <si>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</si>
  <si>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</si>
  <si>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</si>
  <si>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</si>
  <si>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</si>
  <si>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</si>
  <si>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</si>
  <si>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</si>
  <si>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</si>
  <si>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</si>
  <si>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</si>
  <si>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</si>
  <si>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</si>
  <si>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</si>
  <si>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</si>
  <si>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</si>
  <si>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</si>
  <si>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</si>
  <si>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</si>
  <si>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</si>
  <si>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</si>
  <si>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</si>
  <si>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</si>
  <si>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</si>
  <si>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</si>
  <si>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</si>
  <si>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</si>
  <si>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</si>
  <si>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</si>
  <si>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</si>
  <si>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</si>
  <si>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</si>
  <si>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</si>
  <si>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</si>
  <si>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</si>
  <si>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</si>
  <si>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</si>
  <si>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</si>
  <si>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</si>
  <si>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</si>
  <si>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</si>
  <si>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</si>
  <si>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</si>
  <si>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</si>
  <si>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</si>
  <si>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</si>
  <si>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</si>
  <si>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</si>
  <si>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</si>
  <si>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</si>
  <si>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</si>
  <si>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</si>
  <si>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</si>
  <si>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</si>
  <si>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</si>
  <si>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</si>
  <si>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</si>
  <si>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</si>
  <si>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</si>
  <si>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</si>
  <si>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</si>
  <si>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</si>
  <si>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</si>
  <si>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</si>
  <si>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</si>
  <si>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</si>
  <si>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</si>
  <si>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</si>
  <si>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</si>
  <si>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</si>
  <si>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</si>
  <si>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</si>
  <si>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</si>
  <si>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</si>
  <si>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</si>
  <si>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</si>
  <si>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</si>
  <si>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</si>
  <si>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</si>
  <si>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</si>
  <si>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</si>
  <si>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</si>
  <si>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</si>
  <si>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</si>
  <si>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</si>
  <si>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</si>
  <si>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</si>
  <si>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</si>
  <si>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</si>
  <si>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</si>
  <si>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</si>
  <si>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</si>
  <si>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</si>
  <si>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</si>
  <si>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</si>
  <si>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</si>
  <si>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</si>
  <si>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</si>
  <si>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</si>
  <si>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</si>
  <si>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</si>
  <si>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</si>
  <si>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</si>
  <si>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</si>
  <si>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</si>
  <si>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</si>
  <si>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</si>
  <si>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</si>
  <si>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</si>
  <si>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</si>
  <si>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</si>
  <si>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</si>
  <si>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</si>
  <si>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</si>
  <si>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</si>
  <si>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</si>
  <si>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</si>
  <si>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</si>
  <si>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</si>
  <si>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</si>
  <si>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</si>
  <si>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</si>
  <si>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</si>
  <si>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</si>
  <si>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</si>
  <si>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</si>
  <si>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</si>
  <si>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</si>
  <si>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</si>
  <si>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</si>
  <si>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</si>
  <si>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</si>
  <si>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</si>
  <si>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</si>
  <si>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</si>
  <si>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</si>
  <si>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</si>
  <si>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</si>
  <si>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</si>
  <si>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</si>
  <si>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</si>
  <si>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</si>
  <si>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</si>
  <si>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</si>
  <si>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</si>
  <si>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</si>
  <si>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</si>
  <si>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</si>
  <si>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</si>
  <si>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</si>
  <si>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</si>
  <si>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</si>
  <si>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</si>
  <si>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</si>
  <si>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</si>
  <si>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</si>
  <si>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</si>
  <si>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</si>
  <si>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</si>
  <si>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</si>
  <si>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</si>
  <si>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</si>
  <si>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</si>
  <si>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</si>
  <si>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</si>
  <si>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</si>
  <si>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</si>
  <si>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</si>
  <si>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</si>
  <si>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</si>
  <si>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</si>
  <si>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</si>
  <si>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</si>
  <si>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</si>
  <si>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</si>
  <si>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</si>
  <si>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</si>
  <si>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</si>
  <si>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</si>
  <si>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</si>
  <si>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</si>
  <si>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</si>
  <si>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</si>
  <si>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</si>
  <si>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</si>
  <si>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</si>
  <si>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</si>
  <si>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</si>
  <si>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</si>
  <si>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</si>
  <si>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</si>
  <si>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</si>
  <si>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</si>
  <si>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</si>
  <si>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</si>
  <si>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</si>
  <si>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</si>
  <si>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</si>
  <si>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</si>
  <si>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</si>
  <si>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</si>
  <si>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</si>
  <si>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</si>
  <si>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</si>
  <si>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</si>
  <si>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</si>
  <si>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</si>
  <si>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</si>
  <si>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</si>
  <si>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</si>
  <si>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</si>
  <si>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</si>
  <si>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</si>
  <si>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</si>
  <si>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</si>
  <si>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</si>
  <si>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</si>
  <si>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</si>
  <si>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</si>
  <si>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</si>
  <si>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</si>
  <si>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</si>
  <si>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</si>
  <si>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</si>
  <si>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</si>
  <si>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</si>
  <si>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</si>
  <si>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</si>
  <si>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</si>
  <si>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</si>
  <si>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</si>
  <si>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</si>
  <si>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</si>
  <si>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</si>
  <si>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</si>
  <si>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</si>
  <si>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</si>
  <si>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</si>
  <si>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</si>
  <si>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</si>
  <si>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</si>
  <si>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</si>
  <si>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</si>
  <si>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</si>
  <si>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</si>
  <si>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</si>
  <si>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</si>
  <si>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</si>
  <si>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</si>
  <si>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</si>
  <si>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</si>
  <si>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</si>
  <si>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</si>
  <si>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</si>
  <si>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</si>
  <si>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</si>
  <si>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</si>
  <si>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</si>
  <si>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</si>
  <si>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</si>
  <si>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</si>
  <si>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</si>
  <si>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</si>
  <si>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</si>
  <si>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</si>
  <si>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</si>
  <si>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</si>
  <si>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</si>
  <si>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</si>
  <si>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</si>
  <si>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</si>
  <si>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</si>
  <si>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</si>
  <si>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</si>
  <si>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</si>
  <si>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</si>
  <si>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</si>
  <si>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</si>
  <si>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</si>
  <si>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</si>
  <si>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</si>
  <si>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</si>
  <si>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</si>
  <si>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</si>
  <si>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</si>
  <si>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</si>
  <si>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</si>
  <si>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</si>
  <si>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</si>
  <si>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</si>
  <si>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</si>
  <si>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</si>
  <si>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</si>
  <si>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</si>
  <si>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</si>
  <si>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</si>
  <si>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</si>
  <si>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</si>
  <si>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</si>
  <si>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</si>
  <si>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</si>
  <si>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</si>
  <si>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</si>
  <si>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</si>
  <si>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</si>
  <si>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</si>
  <si>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</si>
  <si>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</si>
  <si>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</si>
  <si>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</si>
  <si>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</si>
  <si>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</si>
  <si>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</si>
  <si>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</si>
  <si>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</si>
  <si>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</si>
  <si>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</si>
  <si>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</si>
  <si>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</si>
  <si>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</si>
  <si>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</si>
  <si>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</si>
  <si>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</si>
  <si>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</si>
  <si>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</si>
  <si>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</si>
  <si>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</si>
  <si>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</si>
  <si>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</si>
  <si>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</si>
  <si>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</si>
  <si>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</si>
  <si>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</si>
  <si>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</si>
  <si>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</si>
  <si>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</si>
  <si>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</si>
  <si>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</si>
  <si>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</si>
  <si>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</si>
  <si>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</si>
  <si>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</si>
  <si>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</si>
  <si>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</si>
  <si>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</si>
  <si>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</si>
  <si>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</si>
  <si>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</si>
  <si>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</si>
  <si>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</si>
  <si>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</si>
  <si>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</si>
  <si>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</si>
  <si>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</si>
  <si>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</si>
  <si>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</si>
  <si>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</si>
  <si>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</si>
  <si>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</si>
  <si>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</si>
  <si>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</si>
  <si>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</si>
  <si>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</si>
  <si>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</si>
  <si>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</si>
  <si>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</si>
  <si>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</si>
  <si>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</si>
  <si>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</si>
  <si>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</si>
  <si>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</si>
  <si>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</si>
  <si>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</si>
  <si>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</si>
  <si>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</si>
  <si>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</si>
  <si>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</si>
  <si>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</si>
  <si>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</si>
  <si>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</si>
  <si>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</si>
  <si>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</si>
  <si>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</si>
  <si>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</si>
  <si>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</si>
  <si>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</si>
  <si>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</si>
  <si>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</si>
  <si>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</si>
  <si>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</si>
  <si>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</si>
  <si>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</si>
  <si>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</si>
  <si>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</si>
  <si>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</si>
  <si>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</si>
  <si>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</si>
  <si>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</si>
  <si>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</si>
  <si>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</si>
  <si>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</si>
  <si>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</si>
  <si>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</si>
  <si>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</si>
  <si>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</si>
  <si>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</si>
  <si>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</si>
  <si>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</si>
  <si>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</si>
  <si>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</si>
  <si>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</si>
  <si>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</si>
  <si>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</si>
  <si>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</si>
  <si>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</si>
  <si>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</si>
  <si>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</si>
  <si>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</si>
  <si>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</si>
  <si>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</si>
  <si>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</si>
  <si>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</si>
  <si>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</si>
  <si>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</si>
  <si>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</si>
  <si>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</si>
  <si>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</si>
  <si>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</si>
  <si>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</si>
  <si>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</si>
  <si>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</si>
  <si>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</si>
  <si>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</si>
  <si>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</si>
  <si>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</si>
  <si>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</si>
  <si>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</si>
  <si>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</si>
  <si>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</si>
  <si>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</si>
  <si>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</si>
  <si>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</si>
  <si>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</si>
  <si>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</si>
  <si>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</si>
  <si>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</si>
  <si>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</si>
  <si>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</si>
  <si>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</si>
  <si>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</si>
  <si>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</si>
  <si>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</si>
  <si>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</si>
  <si>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</si>
  <si>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</si>
  <si>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</si>
  <si>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</si>
  <si>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</si>
  <si>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</si>
  <si>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</si>
  <si>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</si>
  <si>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</si>
  <si>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</si>
  <si>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</si>
  <si>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</si>
  <si>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</si>
  <si>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</si>
  <si>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</si>
  <si>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</si>
  <si>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</si>
  <si>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</si>
  <si>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</si>
  <si>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</si>
  <si>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</si>
  <si>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</si>
  <si>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</si>
  <si>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</si>
  <si>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</si>
  <si>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</si>
  <si>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</si>
  <si>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</si>
  <si>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</si>
  <si>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</si>
  <si>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</si>
  <si>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</si>
  <si>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</si>
  <si>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</si>
  <si>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</si>
  <si>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</si>
  <si>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</si>
  <si>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</si>
  <si>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</si>
  <si>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</si>
  <si>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</si>
  <si>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</si>
  <si>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</si>
  <si>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</si>
  <si>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</si>
  <si>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</si>
  <si>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</si>
  <si>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</si>
  <si>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</si>
  <si>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</si>
  <si>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</si>
  <si>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</si>
  <si>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</si>
  <si>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</si>
  <si>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</si>
  <si>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</si>
  <si>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</si>
  <si>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</si>
  <si>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</si>
  <si>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</si>
  <si>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</si>
  <si>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</si>
  <si>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</si>
  <si>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</si>
  <si>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</si>
  <si>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</si>
  <si>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</si>
  <si>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</si>
  <si>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</si>
  <si>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</si>
  <si>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</si>
  <si>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</si>
  <si>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</si>
  <si>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</si>
  <si>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</si>
  <si>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</si>
  <si>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</si>
  <si>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</si>
  <si>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</si>
  <si>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</si>
  <si>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</si>
  <si>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</si>
  <si>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</si>
  <si>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</si>
  <si>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</si>
  <si>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</si>
  <si>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</si>
  <si>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</si>
  <si>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</si>
  <si>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</si>
  <si>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</si>
  <si>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</si>
  <si>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</si>
  <si>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</si>
  <si>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</si>
  <si>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</si>
  <si>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</si>
  <si>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</si>
  <si>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</si>
  <si>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</si>
  <si>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</si>
  <si>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</si>
  <si>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</si>
  <si>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</si>
  <si>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</si>
  <si>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</si>
  <si>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</si>
  <si>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</si>
  <si>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</si>
  <si>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</si>
  <si>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</si>
  <si>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</si>
  <si>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</si>
  <si>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</si>
  <si>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</si>
  <si>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</si>
  <si>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</si>
  <si>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</si>
  <si>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</si>
  <si>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</si>
  <si>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</si>
  <si>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</si>
  <si>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</si>
  <si>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</si>
  <si>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</si>
  <si>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</si>
  <si>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</si>
  <si>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</si>
  <si>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</si>
  <si>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</si>
  <si>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</si>
  <si>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</si>
  <si>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</si>
  <si>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</si>
  <si>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</si>
  <si>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</si>
  <si>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</si>
  <si>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</si>
  <si>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</si>
  <si>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</si>
  <si>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</si>
  <si>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</si>
  <si>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</si>
  <si>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</si>
  <si>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</si>
  <si>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</si>
  <si>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</si>
  <si>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</si>
  <si>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</si>
  <si>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</si>
  <si>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</si>
  <si>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</si>
  <si>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</si>
  <si>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</si>
  <si>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</si>
  <si>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</si>
  <si>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</si>
  <si>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</si>
  <si>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</si>
  <si>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</si>
  <si>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</si>
  <si>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</si>
  <si>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</si>
  <si>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</si>
  <si>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</si>
  <si>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</si>
  <si>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</si>
  <si>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</si>
  <si>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</si>
  <si>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</si>
  <si>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</si>
  <si>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</si>
  <si>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</si>
  <si>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</si>
  <si>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</si>
  <si>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</si>
  <si>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</si>
  <si>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</si>
  <si>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</si>
  <si>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</si>
  <si>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</si>
  <si>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</si>
  <si>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</si>
  <si>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</si>
  <si>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</si>
  <si>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</si>
  <si>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</si>
  <si>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</si>
  <si>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</si>
  <si>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</si>
  <si>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</si>
  <si>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</si>
  <si>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</si>
  <si>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</si>
  <si>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</si>
  <si>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</si>
  <si>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</si>
  <si>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</si>
  <si>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</si>
  <si>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</si>
  <si>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</si>
  <si>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</si>
  <si>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</si>
  <si>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</si>
  <si>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</si>
  <si>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</si>
  <si>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</si>
  <si>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</si>
  <si>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</si>
  <si>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</si>
  <si>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</si>
  <si>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</si>
  <si>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</si>
  <si>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</si>
  <si>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</si>
  <si>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</si>
  <si>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</si>
  <si>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</si>
  <si>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</si>
  <si>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</si>
  <si>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</si>
  <si>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</si>
  <si>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</si>
  <si>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</si>
  <si>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</si>
  <si>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</si>
  <si>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</si>
  <si>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</si>
  <si>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</si>
  <si>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</si>
  <si>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</si>
  <si>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</si>
  <si>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</si>
  <si>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</si>
  <si>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</si>
  <si>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</si>
  <si>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</si>
  <si>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</si>
  <si>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</si>
  <si>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</si>
  <si>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</si>
  <si>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</si>
  <si>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</si>
  <si>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</si>
  <si>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</si>
  <si>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</si>
  <si>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</si>
  <si>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</si>
  <si>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</si>
  <si>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</si>
  <si>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</si>
  <si>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</si>
  <si>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</si>
  <si>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</si>
  <si>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</si>
  <si>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</si>
  <si>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</si>
  <si>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</si>
  <si>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</si>
  <si>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</si>
  <si>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</si>
  <si>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</si>
  <si>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</si>
  <si>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</si>
  <si>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</si>
  <si>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</si>
  <si>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</si>
  <si>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</si>
  <si>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</si>
  <si>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</si>
  <si>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</si>
  <si>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</si>
  <si>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</si>
  <si>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</si>
  <si>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</si>
  <si>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</si>
  <si>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</si>
  <si>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</si>
  <si>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</si>
  <si>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</si>
  <si>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</si>
  <si>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</si>
  <si>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</si>
  <si>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</si>
  <si>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</si>
  <si>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</si>
  <si>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</si>
  <si>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</si>
  <si>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</si>
  <si>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</si>
  <si>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</si>
  <si>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</si>
  <si>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</si>
  <si>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</si>
  <si>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</si>
  <si>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</si>
  <si>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</si>
  <si>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</si>
  <si>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</si>
  <si>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</si>
  <si>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</si>
  <si>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</si>
  <si>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</si>
  <si>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</si>
  <si>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</si>
  <si>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</si>
  <si>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</si>
  <si>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</si>
  <si>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</si>
  <si>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</si>
  <si>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</si>
  <si>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</si>
  <si>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</si>
  <si>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</si>
  <si>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</si>
  <si>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</si>
  <si>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</si>
  <si>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</si>
  <si>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</si>
  <si>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</si>
  <si>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</si>
  <si>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</si>
  <si>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</si>
  <si>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</si>
  <si>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</si>
  <si>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</si>
  <si>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</si>
  <si>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</si>
  <si>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</si>
  <si>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</si>
  <si>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</si>
  <si>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</si>
  <si>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</si>
  <si>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</si>
  <si>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</si>
  <si>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</si>
  <si>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</si>
  <si>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</si>
  <si>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</si>
  <si>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</si>
  <si>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</si>
  <si>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</si>
  <si>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</si>
  <si>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</si>
  <si>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</si>
  <si>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</si>
  <si>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</si>
  <si>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</si>
  <si>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</si>
  <si>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</si>
  <si>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</si>
  <si>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</si>
  <si>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</si>
  <si>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</si>
  <si>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</si>
  <si>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</si>
  <si>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</si>
  <si>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</si>
  <si>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</si>
  <si>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</si>
  <si>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</si>
  <si>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</si>
  <si>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</si>
  <si>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</si>
  <si>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</si>
  <si>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</si>
  <si>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</si>
  <si>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</si>
  <si>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</si>
  <si>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</si>
  <si>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</si>
  <si>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</si>
  <si>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</si>
  <si>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</si>
  <si>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</si>
  <si>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</si>
  <si>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</si>
  <si>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</si>
  <si>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</si>
  <si>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</si>
  <si>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</si>
  <si>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</si>
  <si>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</si>
  <si>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</si>
  <si>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</si>
  <si>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</si>
  <si>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</si>
  <si>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</si>
  <si>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</si>
  <si>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</si>
  <si>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</si>
  <si>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</si>
  <si>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</si>
  <si>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</si>
  <si>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</si>
  <si>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</si>
  <si>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</si>
  <si>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</si>
  <si>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</si>
  <si>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</si>
  <si>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</si>
  <si>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</si>
  <si>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</si>
  <si>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</si>
  <si>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</si>
  <si>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</si>
  <si>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</si>
  <si>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</si>
  <si>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</si>
  <si>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</si>
  <si>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</si>
  <si>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</si>
  <si>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</si>
  <si>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</si>
  <si>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</si>
  <si>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</si>
  <si>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</si>
  <si>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</si>
  <si>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</si>
  <si>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</si>
  <si>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</si>
  <si>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</si>
  <si>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</si>
  <si>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</si>
  <si>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</si>
  <si>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</si>
  <si>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</si>
  <si>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</si>
  <si>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</si>
  <si>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</si>
  <si>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</si>
  <si>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</si>
  <si>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</si>
  <si>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</si>
  <si>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</si>
  <si>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</si>
  <si>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</si>
  <si>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</si>
  <si>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</si>
  <si>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</si>
  <si>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</si>
  <si>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</si>
  <si>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</si>
  <si>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</si>
  <si>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</si>
  <si>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</si>
  <si>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</si>
  <si>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</si>
  <si>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</si>
  <si>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</si>
  <si>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</si>
  <si>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</si>
  <si>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</si>
  <si>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</si>
  <si>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</si>
  <si>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</si>
  <si>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</si>
  <si>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</si>
  <si>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</si>
  <si>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</si>
  <si>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</si>
  <si>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</si>
  <si>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</si>
  <si>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</si>
  <si>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</si>
  <si>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</si>
  <si>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</si>
  <si>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</si>
  <si>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</si>
  <si>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</si>
  <si>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</si>
  <si>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</si>
  <si>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</si>
  <si>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</si>
  <si>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</si>
  <si>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</si>
  <si>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</si>
  <si>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</si>
  <si>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</si>
  <si>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</si>
  <si>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</si>
  <si>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</si>
  <si>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</si>
  <si>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</si>
  <si>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</si>
  <si>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</si>
  <si>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</si>
  <si>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</si>
  <si>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</si>
  <si>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</si>
  <si>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</si>
  <si>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</si>
  <si>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</si>
  <si>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</si>
  <si>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</si>
  <si>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</si>
  <si>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</si>
  <si>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</si>
  <si>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</si>
  <si>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</si>
  <si>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</si>
  <si>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</si>
  <si>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</si>
  <si>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</si>
  <si>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</si>
  <si>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</si>
  <si>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</si>
  <si>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</si>
  <si>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</si>
  <si>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</si>
  <si>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</si>
  <si>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</si>
  <si>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</si>
  <si>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</si>
  <si>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</si>
  <si>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</si>
  <si>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</si>
  <si>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</si>
  <si>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</si>
  <si>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</si>
  <si>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</si>
  <si>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</si>
  <si>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</si>
  <si>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</si>
  <si>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</si>
  <si>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</si>
  <si>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</si>
  <si>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</si>
  <si>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</si>
  <si>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</si>
  <si>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</si>
  <si>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</si>
  <si>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</si>
  <si>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</si>
  <si>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</si>
  <si>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</si>
  <si>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</si>
  <si>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</si>
  <si>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</si>
  <si>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</si>
  <si>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</si>
  <si>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</si>
  <si>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</si>
  <si>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</si>
  <si>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</si>
  <si>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</si>
  <si>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</si>
  <si>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</si>
  <si>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</si>
  <si>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</si>
  <si>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</si>
  <si>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</si>
  <si>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</si>
  <si>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</si>
  <si>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</si>
  <si>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</si>
  <si>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</si>
  <si>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</si>
  <si>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</si>
  <si>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</si>
  <si>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</si>
  <si>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</si>
  <si>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</si>
  <si>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</si>
  <si>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</si>
  <si>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</si>
  <si>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</si>
  <si>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</si>
  <si>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</si>
  <si>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</si>
  <si>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</si>
  <si>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</si>
  <si>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</si>
  <si>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</si>
  <si>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</si>
  <si>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</si>
  <si>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</si>
  <si>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</si>
  <si>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</si>
  <si>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</si>
  <si>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</si>
  <si>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</si>
  <si>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</si>
  <si>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</si>
  <si>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</si>
  <si>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</si>
  <si>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</si>
  <si>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</si>
  <si>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</si>
  <si>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</si>
  <si>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</si>
  <si>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</si>
  <si>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</si>
  <si>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</si>
  <si>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</si>
  <si>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</si>
  <si>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</si>
  <si>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</si>
  <si>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</si>
  <si>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</si>
  <si>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</si>
  <si>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</si>
  <si>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</si>
  <si>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</si>
  <si>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</si>
  <si>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</si>
  <si>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</si>
  <si>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</si>
  <si>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</si>
  <si>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</si>
  <si>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</si>
  <si>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</si>
  <si>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</si>
  <si>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</si>
  <si>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</si>
  <si>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</si>
  <si>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</si>
  <si>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</si>
  <si>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</si>
  <si>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</si>
  <si>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</si>
  <si>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</si>
  <si>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</si>
  <si>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</si>
  <si>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</si>
  <si>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</si>
  <si>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</si>
  <si>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</si>
  <si>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</si>
  <si>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</si>
  <si>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</si>
  <si>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</si>
  <si>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</si>
  <si>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</si>
  <si>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</si>
  <si>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</si>
  <si>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</si>
  <si>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</si>
  <si>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</si>
  <si>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</si>
  <si>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</si>
  <si>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</si>
  <si>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</si>
  <si>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</si>
  <si>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</si>
  <si>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</si>
  <si>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</si>
  <si>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</si>
  <si>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</si>
  <si>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</si>
  <si>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</si>
  <si>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</si>
  <si>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</si>
  <si>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</si>
  <si>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</si>
  <si>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</si>
  <si>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</si>
  <si>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</si>
  <si>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</si>
  <si>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</si>
  <si>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</si>
  <si>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</si>
  <si>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</si>
  <si>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</si>
  <si>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</si>
  <si>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</si>
  <si>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</si>
  <si>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</si>
  <si>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</si>
  <si>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</si>
  <si>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</si>
  <si>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</si>
  <si>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</si>
  <si>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</si>
  <si>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</si>
  <si>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</si>
  <si>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</si>
  <si>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</si>
  <si>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</si>
  <si>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</si>
  <si>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</si>
  <si>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</si>
  <si>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</si>
  <si>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</si>
  <si>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</si>
  <si>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</si>
  <si>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</si>
  <si>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</si>
  <si>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</si>
  <si>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</si>
  <si>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</si>
  <si>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</si>
  <si>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</si>
  <si>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</si>
  <si>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</si>
  <si>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</si>
  <si>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</si>
  <si>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</si>
  <si>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</si>
  <si>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</si>
  <si>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</si>
  <si>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</si>
  <si>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</si>
  <si>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</si>
  <si>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</si>
  <si>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</si>
  <si>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</si>
  <si>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</si>
  <si>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</si>
  <si>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</si>
  <si>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</si>
  <si>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</si>
  <si>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</si>
  <si>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</si>
  <si>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</si>
  <si>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</si>
  <si>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</si>
  <si>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</si>
  <si>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</si>
  <si>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</si>
  <si>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</si>
  <si>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</si>
  <si>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</si>
  <si>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</si>
  <si>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</si>
  <si>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</si>
  <si>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</si>
  <si>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</si>
  <si>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</si>
  <si>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</si>
  <si>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</si>
  <si>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</si>
  <si>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</si>
  <si>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</si>
  <si>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</si>
  <si>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</si>
  <si>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</si>
  <si>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</si>
  <si>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</si>
  <si>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</si>
  <si>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</si>
  <si>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</si>
  <si>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</si>
  <si>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</si>
  <si>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</si>
  <si>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</si>
  <si>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</si>
  <si>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</si>
  <si>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</si>
  <si>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</si>
  <si>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</si>
  <si>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</si>
  <si>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</si>
  <si>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</si>
  <si>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</si>
  <si>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</si>
  <si>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</si>
  <si>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</si>
  <si>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</si>
  <si>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</si>
  <si>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</si>
  <si>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</si>
  <si>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</si>
  <si>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</si>
  <si>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</si>
  <si>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</si>
  <si>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</si>
  <si>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</si>
  <si>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</si>
  <si>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</si>
  <si>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</si>
  <si>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</si>
  <si>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</si>
  <si>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</si>
  <si>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</si>
  <si>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</si>
  <si>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</si>
  <si>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</si>
  <si>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</si>
  <si>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</si>
  <si>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</si>
  <si>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</si>
  <si>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</si>
  <si>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</si>
  <si>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</si>
  <si>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</si>
  <si>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</si>
  <si>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</si>
  <si>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</si>
  <si>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</si>
  <si>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</si>
  <si>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</si>
  <si>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</si>
  <si>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</si>
  <si>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</si>
  <si>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</si>
  <si>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</si>
  <si>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</si>
  <si>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</si>
  <si>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</si>
  <si>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</si>
  <si>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</si>
  <si>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</si>
  <si>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</si>
  <si>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</si>
  <si>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</si>
  <si>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</si>
  <si>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</si>
  <si>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</si>
  <si>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</si>
  <si>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</si>
  <si>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</si>
  <si>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</si>
  <si>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</si>
  <si>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</si>
  <si>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</si>
  <si>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</si>
  <si>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</si>
  <si>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</si>
  <si>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</si>
  <si>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</si>
  <si>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</si>
  <si>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</si>
  <si>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</si>
  <si>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</si>
  <si>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</si>
  <si>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</si>
  <si>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</si>
  <si>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</si>
  <si>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</si>
  <si>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</si>
  <si>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</si>
  <si>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</si>
  <si>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</si>
  <si>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</si>
  <si>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</si>
  <si>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</si>
  <si>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</si>
  <si>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</si>
  <si>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</si>
  <si>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</si>
  <si>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</si>
  <si>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</si>
  <si>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</si>
  <si>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</si>
  <si>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</si>
  <si>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</si>
  <si>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</si>
  <si>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</si>
  <si>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</si>
  <si>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</si>
  <si>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</si>
  <si>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</si>
  <si>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</si>
  <si>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</si>
  <si>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</si>
  <si>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</si>
  <si>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</si>
  <si>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</si>
  <si>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</si>
  <si>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</si>
  <si>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</si>
  <si>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</si>
  <si>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</si>
  <si>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</si>
  <si>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</si>
  <si>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</si>
  <si>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</si>
  <si>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</si>
  <si>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</si>
  <si>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</si>
  <si>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</si>
  <si>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</si>
  <si>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</si>
  <si>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</si>
  <si>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</si>
  <si>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</si>
  <si>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</si>
  <si>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</si>
  <si>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</si>
  <si>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</si>
  <si>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</si>
  <si>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</si>
  <si>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</si>
  <si>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</si>
  <si>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</si>
  <si>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</si>
  <si>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</si>
  <si>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</si>
  <si>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</si>
  <si>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</si>
  <si>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</si>
  <si>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</si>
  <si>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</si>
  <si>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</si>
  <si>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</si>
  <si>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</si>
  <si>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</si>
  <si>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</si>
  <si>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</si>
  <si>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</si>
  <si>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</si>
  <si>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</si>
  <si>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</si>
  <si>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</si>
  <si>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</si>
  <si>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</si>
  <si>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</si>
  <si>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</si>
  <si>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</si>
  <si>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</si>
  <si>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</si>
  <si>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</si>
  <si>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</si>
  <si>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</si>
  <si>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</si>
  <si>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</si>
  <si>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</si>
  <si>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</si>
  <si>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</si>
  <si>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</si>
  <si>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</si>
  <si>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</si>
  <si>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</si>
  <si>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</si>
  <si>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</si>
  <si>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</si>
  <si>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</si>
  <si>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</si>
  <si>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</si>
  <si>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</si>
  <si>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</si>
  <si>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</si>
  <si>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</si>
  <si>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</si>
  <si>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</si>
  <si>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</si>
  <si>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</si>
  <si>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</si>
  <si>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</si>
  <si>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</si>
  <si>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</si>
  <si>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</si>
  <si>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</si>
  <si>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</si>
  <si>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</si>
  <si>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</si>
  <si>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</si>
  <si>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</si>
  <si>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</si>
  <si>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</si>
  <si>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</si>
  <si>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</si>
  <si>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</si>
  <si>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</si>
  <si>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</si>
  <si>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</si>
  <si>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</si>
  <si>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</si>
  <si>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</si>
  <si>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</si>
  <si>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</si>
  <si>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</si>
  <si>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</si>
  <si>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</si>
  <si>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</si>
  <si>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</si>
  <si>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</si>
  <si>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</si>
  <si>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</si>
  <si>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</si>
  <si>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</si>
  <si>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</si>
  <si>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</si>
  <si>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</si>
  <si>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</si>
  <si>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</si>
  <si>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</si>
  <si>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</si>
  <si>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</si>
  <si>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</si>
  <si>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</si>
  <si>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</si>
  <si>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</si>
  <si>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</si>
  <si>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</si>
  <si>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</si>
  <si>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</si>
  <si>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</si>
  <si>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</si>
  <si>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</si>
  <si>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</si>
  <si>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</si>
  <si>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</si>
  <si>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</si>
  <si>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</si>
  <si>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</si>
  <si>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</si>
  <si>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</si>
  <si>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</si>
  <si>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</si>
  <si>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</si>
  <si>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</si>
  <si>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</si>
  <si>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</si>
  <si>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</si>
  <si>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</si>
  <si>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</si>
  <si>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</si>
  <si>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</si>
  <si>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</si>
  <si>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</si>
  <si>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</si>
  <si>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</si>
  <si>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</si>
  <si>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</si>
  <si>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</si>
  <si>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</si>
  <si>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</si>
  <si>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</si>
  <si>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</si>
  <si>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</si>
  <si>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</si>
  <si>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</si>
  <si>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</si>
  <si>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</si>
  <si>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</si>
  <si>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</si>
  <si>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</si>
  <si>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</si>
  <si>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</si>
  <si>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</si>
  <si>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</si>
  <si>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</si>
  <si>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</si>
  <si>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</si>
  <si>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</si>
  <si>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</si>
  <si>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</si>
  <si>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</si>
  <si>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</si>
  <si>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</si>
  <si>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</si>
  <si>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</si>
  <si>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</si>
  <si>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</si>
  <si>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</si>
  <si>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</si>
  <si>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</si>
  <si>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</si>
  <si>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</si>
  <si>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</si>
  <si>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</si>
  <si>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</si>
  <si>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</si>
  <si>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</si>
  <si>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</si>
  <si>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</si>
  <si>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</si>
  <si>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</si>
  <si>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</si>
  <si>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</si>
  <si>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</si>
  <si>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</si>
  <si>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</si>
  <si>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</si>
  <si>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</si>
  <si>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</si>
  <si>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</si>
  <si>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</si>
  <si>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</si>
  <si>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</si>
  <si>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</si>
  <si>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</si>
  <si>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</si>
  <si>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</si>
  <si>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</si>
  <si>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</si>
  <si>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</si>
  <si>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</si>
  <si>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</si>
  <si>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</si>
  <si>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</si>
  <si>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</si>
  <si>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</si>
  <si>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</si>
  <si>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</si>
  <si>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</si>
  <si>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</si>
  <si>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</si>
  <si>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</si>
  <si>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</si>
  <si>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</si>
  <si>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</si>
  <si>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</si>
  <si>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</si>
  <si>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</si>
  <si>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</si>
  <si>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</si>
  <si>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</si>
  <si>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</si>
  <si>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</si>
  <si>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</si>
  <si>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</si>
  <si>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</si>
  <si>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</si>
  <si>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</si>
  <si>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</si>
  <si>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</si>
  <si>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</si>
  <si>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</si>
  <si>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</si>
  <si>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</si>
  <si>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</si>
  <si>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</si>
  <si>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</si>
  <si>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</si>
  <si>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</si>
  <si>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</si>
  <si>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</si>
  <si>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</si>
  <si>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</si>
  <si>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</si>
  <si>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</si>
  <si>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</si>
  <si>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</si>
  <si>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</si>
  <si>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</si>
  <si>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</si>
  <si>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</si>
  <si>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</si>
  <si>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</si>
  <si>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</si>
  <si>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</si>
  <si>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</si>
  <si>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</si>
  <si>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</si>
  <si>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</si>
  <si>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</si>
  <si>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</si>
  <si>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</si>
  <si>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</si>
  <si>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</si>
  <si>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</si>
  <si>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</si>
  <si>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</si>
  <si>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</si>
  <si>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</si>
  <si>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</si>
  <si>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</si>
  <si>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</si>
  <si>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</si>
  <si>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</si>
  <si>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</si>
  <si>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</si>
  <si>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</si>
  <si>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</si>
  <si>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</si>
  <si>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</si>
  <si>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</si>
  <si>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</si>
  <si>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</si>
  <si>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</si>
  <si>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</si>
  <si>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</si>
  <si>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</si>
  <si>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</si>
  <si>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</si>
  <si>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</si>
  <si>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</si>
  <si>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</si>
  <si>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</si>
  <si>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</si>
  <si>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</si>
  <si>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</si>
  <si>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</si>
  <si>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</si>
  <si>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</si>
  <si>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</si>
  <si>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</si>
  <si>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</si>
  <si>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</si>
  <si>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</si>
  <si>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</si>
  <si>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</si>
  <si>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</si>
  <si>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</si>
  <si>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</si>
  <si>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</si>
  <si>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</si>
  <si>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</si>
  <si>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</si>
  <si>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</si>
  <si>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</si>
  <si>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</si>
  <si>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</si>
  <si>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</si>
  <si>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</si>
  <si>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</si>
  <si>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</si>
  <si>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</si>
  <si>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</si>
  <si>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</si>
  <si>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</si>
  <si>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</si>
  <si>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</si>
  <si>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</si>
  <si>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</si>
  <si>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</si>
  <si>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</si>
  <si>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</si>
  <si>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</si>
  <si>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</si>
  <si>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</si>
  <si>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</si>
  <si>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</si>
  <si>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</si>
  <si>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</si>
  <si>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</si>
  <si>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</si>
  <si>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</si>
  <si>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</si>
  <si>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</si>
  <si>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</si>
  <si>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</si>
  <si>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</si>
  <si>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</si>
  <si>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</si>
  <si>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</si>
  <si>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</si>
  <si>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</si>
  <si>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</si>
  <si>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</si>
  <si>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</si>
  <si>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</si>
  <si>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</si>
  <si>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</si>
  <si>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</si>
  <si>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</si>
  <si>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</si>
  <si>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</si>
  <si>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</si>
  <si>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</si>
  <si>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</si>
  <si>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</si>
  <si>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</si>
  <si>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</si>
  <si>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</si>
  <si>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</si>
  <si>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</si>
  <si>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</si>
  <si>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</si>
  <si>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</si>
  <si>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</si>
  <si>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</si>
  <si>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</si>
  <si>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</si>
  <si>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</si>
  <si>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</si>
  <si>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</si>
  <si>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</si>
  <si>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</si>
  <si>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</si>
  <si>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</si>
  <si>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</si>
  <si>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</si>
  <si>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</si>
  <si>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</si>
  <si>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</si>
  <si>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</si>
  <si>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</si>
  <si>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</si>
  <si>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</si>
  <si>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</si>
  <si>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</si>
  <si>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</si>
  <si>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</si>
  <si>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</si>
  <si>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</si>
  <si>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</si>
  <si>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</si>
  <si>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</si>
  <si>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</si>
  <si>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</si>
  <si>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</si>
  <si>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</si>
  <si>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</si>
  <si>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</si>
  <si>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</si>
  <si>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</si>
  <si>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</si>
  <si>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</si>
  <si>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</si>
  <si>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</si>
  <si>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</si>
  <si>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</si>
  <si>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</si>
  <si>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</si>
  <si>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</si>
  <si>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</si>
  <si>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</si>
  <si>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</si>
  <si>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</si>
  <si>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</si>
  <si>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</si>
  <si>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</si>
  <si>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</si>
  <si>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</si>
  <si>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</si>
  <si>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</si>
  <si>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</si>
  <si>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</si>
  <si>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</si>
  <si>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</si>
  <si>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</si>
  <si>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</si>
  <si>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</si>
  <si>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</si>
  <si>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</si>
  <si>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</si>
  <si>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</si>
  <si>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</si>
  <si>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</si>
  <si>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</si>
  <si>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</si>
  <si>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</si>
  <si>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</si>
  <si>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</si>
  <si>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</si>
  <si>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</si>
  <si>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</si>
  <si>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</si>
  <si>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</si>
  <si>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</si>
  <si>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</si>
  <si>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</si>
  <si>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</si>
  <si>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</si>
  <si>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</si>
  <si>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</si>
  <si>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</si>
  <si>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</si>
  <si>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</si>
  <si>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</si>
  <si>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</si>
  <si>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</si>
  <si>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</si>
  <si>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</si>
  <si>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</si>
  <si>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</si>
  <si>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</si>
  <si>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</si>
  <si>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</si>
  <si>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</si>
  <si>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</si>
  <si>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</si>
  <si>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</si>
  <si>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</si>
  <si>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</si>
  <si>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</si>
  <si>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</si>
  <si>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</si>
  <si>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</si>
  <si>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</si>
  <si>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</si>
  <si>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</si>
  <si>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</si>
  <si>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</si>
  <si>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</si>
  <si>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</si>
  <si>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</si>
  <si>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</si>
  <si>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</si>
  <si>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</si>
  <si>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</si>
  <si>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</si>
  <si>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</si>
  <si>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</si>
  <si>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</si>
  <si>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</si>
  <si>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</si>
  <si>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</si>
  <si>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</si>
  <si>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</si>
  <si>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</si>
  <si>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</si>
  <si>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</si>
  <si>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</si>
  <si>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</si>
  <si>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</si>
  <si>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</si>
  <si>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</si>
  <si>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</si>
  <si>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</si>
  <si>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</si>
  <si>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</si>
  <si>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</si>
  <si>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</si>
  <si>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</si>
  <si>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</si>
  <si>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</si>
  <si>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</si>
  <si>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</si>
  <si>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</si>
  <si>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</si>
  <si>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</si>
  <si>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</si>
  <si>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</si>
  <si>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</si>
  <si>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</si>
  <si>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</si>
  <si>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</si>
  <si>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</si>
  <si>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</si>
  <si>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</si>
  <si>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</si>
  <si>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</si>
  <si>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</si>
  <si>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</si>
  <si>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</si>
  <si>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</si>
  <si>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</si>
  <si>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</si>
  <si>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</si>
  <si>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</si>
  <si>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</si>
  <si>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</si>
  <si>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</si>
  <si>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</si>
  <si>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</si>
  <si>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</si>
  <si>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</si>
  <si>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</si>
  <si>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</si>
  <si>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</si>
  <si>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</si>
  <si>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</si>
  <si>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</si>
  <si>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</si>
  <si>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</si>
  <si>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</si>
  <si>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</si>
  <si>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</si>
  <si>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</si>
  <si>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</si>
  <si>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</si>
  <si>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</si>
  <si>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</si>
  <si>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</si>
  <si>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</si>
  <si>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</si>
  <si>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</si>
  <si>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</si>
  <si>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</si>
  <si>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</si>
  <si>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</si>
  <si>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</si>
  <si>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</si>
  <si>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</si>
  <si>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</si>
  <si>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</si>
  <si>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</si>
  <si>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</si>
  <si>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</si>
  <si>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</si>
  <si>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</si>
  <si>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</si>
  <si>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</si>
  <si>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</si>
  <si>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</si>
  <si>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</si>
  <si>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</si>
  <si>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</si>
  <si>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</si>
  <si>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</si>
  <si>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</si>
  <si>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</si>
  <si>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</si>
  <si>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</si>
  <si>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</si>
  <si>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</si>
  <si>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</si>
  <si>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</si>
  <si>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</si>
  <si>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</si>
  <si>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</si>
  <si>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</si>
  <si>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</si>
  <si>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</si>
  <si>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</si>
  <si>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</si>
  <si>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</si>
  <si>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</si>
  <si>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</si>
  <si>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</si>
  <si>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</si>
  <si>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</si>
  <si>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</si>
  <si>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</si>
  <si>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</si>
  <si>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</si>
  <si>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</si>
  <si>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</si>
  <si>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</si>
  <si>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</si>
  <si>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</si>
  <si>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</si>
  <si>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</si>
  <si>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</si>
  <si>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</si>
  <si>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</si>
  <si>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</si>
  <si>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</si>
  <si>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</si>
  <si>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</si>
  <si>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</si>
  <si>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</si>
  <si>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</si>
  <si>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</si>
  <si>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</si>
  <si>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</si>
  <si>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</si>
  <si>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</si>
  <si>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</si>
  <si>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</si>
  <si>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</si>
  <si>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</si>
  <si>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</si>
  <si>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</si>
  <si>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</si>
  <si>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</si>
  <si>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</si>
  <si>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</si>
  <si>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</si>
  <si>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</si>
  <si>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</si>
  <si>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</si>
  <si>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</si>
  <si>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</si>
  <si>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</si>
  <si>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</si>
  <si>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</si>
  <si>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</si>
  <si>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</si>
  <si>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</si>
  <si>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</si>
  <si>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</si>
  <si>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</si>
  <si>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</si>
  <si>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</si>
  <si>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</si>
  <si>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</si>
  <si>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</si>
  <si>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</si>
  <si>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</si>
  <si>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</si>
  <si>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</si>
  <si>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</si>
  <si>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</si>
  <si>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</si>
  <si>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</si>
  <si>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</si>
  <si>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</si>
  <si>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</si>
  <si>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</si>
  <si>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</si>
  <si>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</si>
  <si>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</si>
  <si>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</si>
  <si>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</si>
  <si>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</si>
  <si>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</si>
  <si>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</si>
  <si>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</si>
  <si>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</si>
  <si>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</si>
  <si>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</si>
  <si>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</si>
  <si>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</si>
  <si>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</si>
  <si>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</si>
  <si>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</si>
  <si>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</si>
  <si>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</si>
  <si>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</si>
  <si>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</si>
  <si>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</si>
  <si>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</si>
  <si>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</si>
  <si>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</si>
  <si>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</si>
  <si>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</si>
  <si>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</si>
  <si>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</si>
  <si>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</si>
  <si>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</si>
  <si>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</si>
  <si>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</si>
  <si>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</si>
  <si>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</si>
  <si>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</si>
  <si>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</si>
  <si>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</si>
  <si>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</si>
  <si>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</si>
  <si>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</si>
  <si>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</si>
  <si>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</si>
  <si>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</si>
  <si>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</si>
  <si>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</si>
  <si>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</si>
  <si>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</si>
  <si>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</si>
  <si>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</si>
  <si>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</si>
  <si>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</si>
  <si>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</si>
  <si>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</si>
  <si>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</si>
  <si>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</si>
  <si>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</si>
  <si>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</si>
  <si>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</si>
  <si>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</si>
  <si>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</si>
  <si>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</si>
  <si>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</si>
  <si>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</si>
  <si>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</si>
  <si>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</si>
  <si>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</si>
  <si>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</si>
  <si>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</si>
  <si>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</si>
  <si>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</si>
  <si>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</si>
  <si>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</si>
  <si>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</si>
  <si>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</si>
  <si>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</si>
  <si>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</si>
  <si>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</si>
  <si>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</si>
  <si>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</si>
  <si>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</si>
  <si>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</si>
  <si>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</si>
  <si>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</si>
  <si>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</si>
  <si>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</si>
  <si>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</si>
  <si>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</si>
  <si>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</si>
  <si>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</si>
  <si>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</si>
  <si>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</si>
  <si>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</si>
  <si>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</si>
  <si>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</si>
  <si>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</si>
  <si>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</si>
  <si>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</si>
  <si>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</si>
  <si>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</si>
  <si>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</si>
  <si>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</si>
  <si>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</si>
  <si>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</si>
  <si>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</si>
  <si>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</si>
  <si>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</si>
  <si>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</si>
  <si>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</si>
  <si>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</si>
  <si>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</si>
  <si>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</si>
  <si>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</si>
  <si>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</si>
  <si>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</si>
  <si>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</si>
  <si>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</si>
  <si>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</si>
  <si>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</si>
  <si>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</si>
  <si>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</si>
  <si>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</si>
  <si>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</si>
  <si>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</si>
  <si>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</si>
  <si>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</si>
  <si>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</si>
  <si>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</si>
  <si>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</si>
  <si>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</si>
  <si>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</si>
  <si>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</si>
  <si>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</si>
  <si>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</si>
  <si>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</si>
  <si>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</si>
  <si>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</si>
  <si>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</si>
  <si>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</si>
  <si>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</si>
  <si>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</si>
  <si>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</si>
  <si>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</si>
  <si>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</si>
  <si>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</si>
  <si>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</si>
  <si>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</si>
  <si>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</si>
  <si>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</si>
  <si>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</si>
  <si>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</si>
  <si>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</si>
  <si>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</si>
  <si>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</si>
  <si>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</si>
  <si>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</si>
  <si>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</si>
  <si>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</si>
  <si>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</si>
  <si>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</si>
  <si>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</si>
  <si>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</si>
  <si>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</si>
  <si>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</si>
  <si>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</si>
  <si>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</si>
  <si>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</si>
  <si>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</si>
  <si>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</si>
  <si>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</si>
  <si>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</si>
  <si>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</si>
  <si>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</si>
  <si>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</si>
  <si>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</si>
  <si>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</si>
  <si>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</si>
  <si>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</si>
  <si>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</si>
  <si>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</si>
  <si>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</si>
  <si>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</si>
  <si>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</si>
  <si>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</si>
  <si>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</si>
  <si>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</si>
  <si>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</si>
  <si>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</si>
  <si>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</si>
  <si>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</si>
  <si>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</si>
  <si>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</si>
  <si>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</si>
  <si>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</si>
  <si>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</si>
  <si>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</si>
  <si>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</si>
  <si>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</si>
  <si>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</si>
  <si>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</si>
  <si>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</si>
  <si>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</si>
  <si>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</si>
  <si>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</si>
  <si>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</si>
  <si>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</si>
  <si>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</si>
  <si>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</si>
  <si>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</si>
  <si>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</si>
  <si>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</si>
  <si>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</si>
  <si>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</si>
  <si>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</si>
  <si>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</si>
  <si>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</si>
  <si>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</si>
  <si>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</si>
  <si>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</si>
  <si>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</si>
  <si>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</si>
  <si>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</si>
  <si>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</si>
  <si>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</si>
  <si>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</si>
  <si>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</si>
  <si>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</si>
  <si>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</si>
  <si>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</si>
  <si>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</si>
  <si>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</si>
  <si>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</si>
  <si>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</si>
  <si>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</si>
  <si>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</si>
  <si>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</si>
  <si>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</si>
  <si>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</si>
  <si>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</si>
  <si>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</si>
  <si>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</si>
  <si>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</si>
  <si>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</si>
  <si>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</si>
  <si>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</si>
  <si>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</si>
  <si>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</si>
  <si>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</si>
  <si>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</si>
  <si>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</si>
  <si>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</si>
  <si>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</si>
  <si>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</si>
  <si>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</si>
  <si>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</si>
  <si>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</si>
  <si>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</si>
  <si>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</si>
  <si>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</si>
  <si>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</si>
  <si>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</si>
  <si>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</si>
  <si>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</si>
  <si>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</si>
  <si>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</si>
  <si>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</si>
  <si>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</si>
  <si>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</si>
  <si>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</si>
  <si>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</si>
  <si>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</si>
  <si>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</si>
  <si>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</si>
  <si>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</si>
  <si>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</si>
  <si>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</si>
  <si>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</si>
  <si>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</si>
  <si>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</si>
  <si>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</si>
  <si>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</si>
  <si>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</si>
  <si>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</si>
  <si>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</si>
  <si>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</si>
  <si>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</si>
  <si>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</si>
  <si>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</si>
  <si>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</si>
  <si>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</si>
  <si>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</si>
  <si>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</si>
  <si>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</si>
  <si>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</si>
  <si>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</si>
  <si>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</si>
  <si>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</si>
  <si>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</si>
  <si>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</si>
  <si>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</si>
  <si>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</si>
  <si>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</si>
  <si>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</si>
  <si>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</si>
  <si>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</si>
  <si>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</si>
  <si>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</si>
  <si>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</si>
  <si>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</si>
  <si>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</si>
  <si>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</si>
  <si>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</si>
  <si>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</si>
  <si>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</si>
  <si>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</si>
  <si>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</si>
  <si>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</si>
  <si>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</si>
  <si>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</si>
  <si>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</si>
  <si>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</si>
  <si>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</si>
  <si>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</si>
  <si>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</si>
  <si>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</si>
  <si>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</si>
  <si>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</si>
  <si>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</si>
  <si>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</si>
  <si>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</si>
  <si>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</si>
  <si>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</si>
  <si>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</si>
  <si>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</si>
  <si>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</si>
  <si>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</si>
  <si>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</si>
  <si>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</si>
  <si>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</si>
  <si>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</si>
  <si>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</si>
  <si>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</si>
  <si>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</si>
  <si>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</si>
  <si>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</si>
  <si>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</si>
  <si>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</si>
  <si>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</si>
  <si>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</si>
  <si>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</si>
  <si>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</si>
  <si>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</si>
  <si>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</si>
  <si>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</si>
  <si>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</si>
  <si>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</si>
  <si>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</si>
  <si>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</si>
  <si>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</si>
  <si>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</si>
  <si>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</si>
  <si>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</si>
  <si>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</si>
  <si>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</si>
  <si>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</si>
  <si>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</si>
  <si>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</si>
  <si>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</si>
  <si>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</si>
  <si>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</si>
  <si>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</si>
  <si>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</si>
  <si>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</si>
  <si>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</si>
  <si>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</si>
  <si>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</si>
  <si>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</si>
  <si>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</si>
  <si>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</si>
  <si>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</si>
  <si>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</si>
  <si>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</si>
  <si>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</si>
  <si>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</si>
  <si>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</si>
  <si>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</si>
  <si>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</si>
  <si>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</si>
  <si>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</si>
  <si>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</si>
  <si>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</si>
  <si>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</si>
  <si>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</si>
  <si>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</si>
  <si>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</si>
  <si>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</si>
  <si>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</si>
  <si>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</si>
  <si>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</si>
  <si>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</si>
  <si>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</si>
  <si>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</si>
  <si>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</si>
  <si>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</si>
  <si>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</si>
  <si>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</si>
  <si>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</si>
  <si>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</si>
  <si>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</si>
  <si>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</si>
  <si>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</si>
  <si>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</si>
  <si>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</si>
  <si>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</si>
  <si>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</si>
  <si>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</si>
  <si>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</si>
  <si>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</si>
  <si>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</si>
  <si>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</si>
  <si>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</si>
  <si>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</si>
  <si>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</si>
  <si>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</si>
  <si>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</si>
  <si>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</si>
  <si>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</si>
  <si>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</si>
  <si>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</si>
  <si>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</si>
  <si>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</si>
  <si>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</si>
  <si>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</si>
  <si>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</si>
  <si>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</si>
  <si>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</si>
  <si>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</si>
  <si>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</si>
  <si>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</si>
  <si>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</si>
  <si>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</si>
  <si>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</si>
  <si>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</si>
  <si>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</si>
  <si>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</si>
  <si>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</si>
  <si>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</si>
  <si>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</si>
  <si>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</si>
  <si>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</si>
  <si>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</si>
  <si>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</si>
  <si>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</si>
  <si>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</si>
  <si>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</si>
  <si>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</si>
  <si>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</si>
  <si>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</si>
  <si>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</si>
  <si>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</si>
  <si>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</si>
  <si>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</si>
  <si>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</si>
  <si>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</si>
  <si>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</si>
  <si>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</si>
  <si>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</si>
  <si>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</si>
  <si>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</si>
  <si>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</si>
  <si>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</si>
  <si>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</si>
  <si>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</si>
  <si>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</si>
  <si>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</si>
  <si>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</si>
  <si>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</si>
  <si>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</si>
  <si>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</si>
  <si>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</si>
  <si>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</si>
  <si>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</si>
  <si>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</si>
  <si>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</si>
  <si>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</si>
  <si>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</si>
  <si>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</si>
  <si>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</si>
  <si>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</si>
  <si>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</si>
  <si>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</si>
  <si>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</si>
  <si>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</si>
  <si>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</si>
  <si>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</si>
  <si>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</si>
  <si>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</si>
  <si>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</si>
  <si>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</si>
  <si>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</si>
  <si>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</si>
  <si>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</si>
  <si>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</si>
  <si>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</si>
  <si>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</si>
  <si>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</si>
  <si>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</si>
  <si>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</si>
  <si>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</si>
  <si>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</si>
  <si>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</si>
  <si>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</si>
  <si>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</si>
  <si>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</si>
  <si>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</si>
  <si>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</si>
  <si>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</si>
  <si>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</si>
  <si>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</si>
  <si>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</si>
  <si>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</si>
  <si>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</si>
  <si>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</si>
  <si>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</si>
  <si>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</si>
  <si>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</si>
  <si>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</si>
  <si>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</si>
  <si>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</si>
  <si>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</si>
  <si>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</si>
  <si>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</si>
  <si>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</si>
  <si>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</si>
  <si>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</si>
  <si>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</si>
  <si>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</si>
  <si>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</si>
  <si>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</si>
  <si>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</si>
  <si>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</si>
  <si>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</si>
  <si>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</si>
  <si>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</si>
  <si>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</si>
  <si>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</si>
  <si>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</si>
  <si>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</si>
  <si>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</si>
  <si>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</si>
  <si>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</si>
  <si>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</si>
  <si>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</si>
  <si>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</si>
  <si>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</si>
  <si>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</si>
  <si>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</si>
  <si>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</si>
  <si>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</si>
  <si>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</si>
  <si>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</si>
  <si>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</si>
  <si>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</si>
  <si>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</si>
  <si>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</si>
  <si>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</si>
  <si>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</si>
  <si>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</si>
  <si>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</si>
  <si>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</si>
  <si>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</si>
  <si>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</si>
  <si>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</si>
  <si>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</si>
  <si>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</si>
  <si>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</si>
  <si>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</si>
  <si>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</si>
  <si>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</si>
  <si>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</si>
  <si>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</si>
  <si>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</si>
  <si>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</si>
  <si>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</si>
  <si>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</si>
  <si>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</si>
  <si>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</si>
  <si>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</si>
  <si>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</si>
  <si>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</si>
  <si>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</si>
  <si>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</si>
  <si>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</si>
  <si>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</si>
  <si>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</si>
  <si>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</si>
  <si>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</si>
  <si>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</si>
  <si>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</si>
  <si>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</si>
  <si>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</si>
  <si>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</si>
  <si>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</si>
  <si>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</si>
  <si>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</si>
  <si>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</si>
  <si>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</si>
  <si>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</si>
  <si>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</si>
  <si>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</si>
  <si>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</si>
  <si>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</si>
  <si>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</si>
  <si>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</si>
  <si>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</si>
  <si>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</si>
  <si>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</si>
  <si>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</si>
  <si>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</si>
  <si>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</si>
  <si>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</si>
  <si>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</si>
  <si>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</si>
  <si>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</si>
  <si>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</si>
  <si>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</si>
  <si>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</si>
  <si>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</si>
  <si>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</si>
  <si>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</si>
  <si>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</si>
  <si>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</si>
  <si>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</si>
  <si>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</si>
  <si>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</si>
  <si>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</si>
  <si>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</si>
  <si>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</si>
  <si>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</si>
  <si>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</si>
  <si>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</si>
  <si>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</si>
  <si>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</si>
  <si>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</si>
  <si>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</si>
  <si>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</si>
  <si>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</si>
  <si>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</si>
  <si>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</si>
  <si>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</si>
  <si>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</si>
  <si>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</si>
  <si>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</si>
  <si>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</si>
  <si>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</si>
  <si>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</si>
  <si>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</si>
  <si>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</si>
  <si>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</si>
  <si>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</si>
  <si>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</si>
  <si>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</si>
  <si>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</si>
  <si>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</si>
  <si>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</si>
  <si>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</si>
  <si>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</si>
  <si>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</si>
  <si>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</si>
  <si>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</si>
  <si>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</si>
  <si>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</si>
  <si>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</si>
  <si>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</si>
  <si>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</si>
  <si>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</si>
  <si>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</si>
  <si>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</si>
  <si>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</si>
  <si>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</si>
  <si>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</si>
  <si>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</si>
  <si>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</si>
  <si>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</si>
  <si>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</si>
  <si>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</si>
  <si>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</si>
  <si>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</si>
  <si>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</si>
  <si>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</si>
  <si>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</si>
  <si>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</si>
  <si>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</si>
  <si>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</si>
  <si>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</si>
  <si>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</si>
  <si>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</si>
  <si>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</si>
  <si>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</si>
  <si>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</si>
  <si>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</si>
  <si>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</si>
  <si>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</si>
  <si>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</si>
  <si>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</si>
  <si>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</si>
  <si>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</si>
  <si>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</si>
  <si>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</si>
  <si>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</si>
  <si>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</si>
  <si>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</si>
  <si>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</si>
  <si>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</si>
  <si>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</si>
  <si>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</si>
  <si>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</si>
  <si>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</si>
  <si>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</si>
  <si>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</si>
  <si>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</si>
  <si>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</si>
  <si>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</si>
  <si>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</si>
  <si>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</si>
  <si>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</si>
  <si>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</si>
  <si>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</si>
  <si>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</si>
  <si>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</si>
  <si>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</si>
  <si>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</si>
  <si>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</si>
  <si>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</si>
  <si>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</si>
  <si>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</si>
  <si>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</si>
  <si>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</si>
  <si>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</si>
  <si>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</si>
  <si>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</si>
  <si>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</si>
  <si>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</si>
  <si>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</si>
  <si>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</si>
  <si>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</si>
  <si>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</si>
  <si>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</si>
  <si>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</si>
  <si>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</si>
  <si>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</si>
  <si>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</si>
  <si>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</si>
  <si>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</si>
  <si>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</si>
  <si>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</si>
  <si>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</si>
  <si>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</si>
  <si>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</si>
  <si>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</si>
  <si>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</si>
  <si>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</si>
  <si>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</si>
  <si>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</si>
  <si>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</si>
  <si>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</si>
  <si>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</si>
  <si>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</si>
  <si>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</si>
  <si>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</si>
  <si>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</si>
  <si>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</si>
  <si>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</si>
  <si>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</si>
  <si>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</si>
  <si>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</si>
  <si>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</si>
  <si>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</si>
  <si>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</si>
  <si>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</si>
  <si>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</si>
  <si>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</si>
  <si>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</si>
  <si>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</si>
  <si>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</si>
  <si>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</si>
  <si>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</si>
  <si>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</si>
  <si>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</si>
  <si>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</si>
  <si>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</si>
  <si>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</si>
  <si>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</si>
  <si>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</si>
  <si>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</si>
  <si>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</si>
  <si>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</si>
  <si>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</si>
  <si>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</si>
  <si>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</si>
  <si>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</si>
  <si>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</si>
  <si>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</si>
  <si>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</si>
  <si>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</si>
  <si>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</si>
  <si>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</si>
  <si>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</si>
  <si>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</si>
  <si>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</si>
  <si>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</si>
  <si>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</si>
  <si>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</si>
  <si>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</si>
  <si>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</si>
  <si>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</si>
  <si>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</si>
  <si>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</si>
  <si>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</si>
  <si>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</si>
  <si>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</si>
  <si>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</si>
  <si>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</si>
  <si>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</si>
  <si>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</si>
  <si>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</si>
  <si>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</si>
  <si>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</si>
  <si>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</si>
  <si>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</si>
  <si>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</si>
  <si>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</si>
  <si>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</si>
  <si>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</si>
  <si>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</si>
  <si>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</si>
  <si>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</si>
  <si>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</si>
  <si>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</si>
  <si>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</si>
  <si>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</si>
  <si>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</si>
  <si>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</si>
  <si>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</si>
  <si>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</si>
  <si>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</si>
  <si>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</si>
  <si>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</si>
  <si>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</si>
  <si>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</si>
  <si>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</si>
  <si>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</si>
  <si>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</si>
  <si>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</si>
  <si>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</si>
  <si>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</si>
  <si>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</si>
  <si>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</si>
  <si>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</si>
  <si>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</si>
  <si>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</si>
  <si>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</si>
  <si>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</si>
  <si>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</si>
  <si>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</si>
  <si>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</si>
  <si>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</si>
  <si>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</si>
  <si>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</si>
  <si>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</si>
  <si>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</si>
  <si>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</si>
  <si>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</si>
  <si>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</si>
  <si>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</si>
  <si>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</si>
  <si>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</si>
  <si>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</si>
  <si>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</si>
  <si>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</si>
  <si>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</si>
  <si>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</si>
  <si>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</si>
  <si>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</si>
  <si>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</si>
  <si>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</si>
  <si>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</si>
  <si>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</si>
  <si>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</si>
  <si>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</si>
  <si>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</si>
  <si>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</si>
  <si>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</si>
  <si>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</si>
  <si>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</si>
  <si>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</si>
  <si>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</si>
  <si>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</si>
  <si>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</si>
  <si>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</si>
  <si>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</si>
  <si>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</si>
  <si>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</si>
  <si>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</si>
  <si>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</si>
  <si>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</si>
  <si>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</si>
  <si>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</si>
  <si>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</si>
  <si>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</si>
  <si>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</si>
  <si>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</si>
  <si>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</si>
  <si>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</si>
  <si>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</si>
  <si>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</si>
  <si>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</si>
  <si>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</si>
  <si>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</si>
  <si>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</si>
  <si>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</si>
  <si>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</si>
  <si>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</si>
  <si>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</si>
  <si>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</si>
  <si>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</si>
  <si>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</si>
  <si>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</si>
  <si>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</si>
  <si>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</si>
  <si>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</si>
  <si>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</si>
  <si>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</si>
  <si>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</si>
  <si>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</si>
  <si>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</si>
  <si>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</si>
  <si>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</si>
  <si>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</si>
  <si>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</si>
  <si>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</si>
  <si>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</si>
  <si>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</si>
  <si>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</si>
  <si>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</si>
  <si>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</si>
  <si>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</si>
  <si>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</si>
  <si>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</si>
  <si>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</si>
  <si>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</si>
  <si>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</si>
  <si>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</si>
  <si>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</si>
  <si>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</si>
  <si>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</si>
  <si>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</si>
  <si>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</si>
  <si>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</si>
  <si>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</si>
  <si>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</si>
  <si>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</si>
  <si>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</si>
  <si>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</si>
  <si>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</si>
  <si>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</si>
  <si>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</si>
  <si>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</si>
  <si>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</si>
  <si>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</si>
  <si>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</si>
  <si>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</si>
  <si>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</si>
  <si>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</si>
  <si>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</si>
  <si>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</si>
  <si>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</si>
  <si>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</si>
  <si>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</si>
  <si>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</si>
  <si>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</si>
  <si>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</si>
  <si>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</si>
  <si>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</si>
  <si>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</si>
  <si>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</si>
  <si>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</si>
  <si>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</si>
  <si>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</si>
  <si>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</si>
  <si>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</si>
  <si>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</si>
  <si>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</si>
  <si>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</si>
  <si>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</si>
  <si>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</si>
  <si>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</si>
  <si>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</si>
  <si>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</si>
  <si>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</si>
  <si>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</si>
  <si>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</si>
  <si>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</si>
  <si>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</si>
  <si>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</si>
  <si>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</si>
  <si>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</si>
  <si>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</si>
  <si>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</si>
  <si>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</si>
  <si>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</si>
  <si>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</si>
  <si>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</si>
  <si>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</si>
  <si>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</si>
  <si>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</si>
  <si>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</si>
  <si>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</si>
  <si>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</si>
  <si>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</si>
  <si>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</si>
  <si>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</si>
  <si>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</si>
  <si>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</si>
  <si>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</si>
  <si>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</si>
  <si>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</si>
  <si>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</si>
  <si>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</si>
  <si>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</si>
  <si>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</si>
  <si>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</si>
  <si>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</si>
  <si>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</si>
  <si>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</si>
  <si>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</si>
  <si>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</si>
  <si>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</si>
  <si>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</si>
  <si>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</si>
  <si>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</si>
  <si>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</si>
  <si>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</si>
  <si>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</si>
  <si>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</si>
  <si>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</si>
  <si>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</si>
  <si>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</si>
  <si>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</si>
  <si>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</si>
  <si>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</si>
  <si>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</si>
  <si>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</si>
  <si>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</si>
  <si>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</si>
  <si>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</si>
  <si>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</si>
  <si>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</si>
  <si>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</si>
  <si>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</si>
  <si>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</si>
  <si>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</si>
  <si>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</si>
  <si>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</si>
  <si>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</si>
  <si>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</si>
  <si>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</si>
  <si>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</si>
  <si>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</si>
  <si>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</si>
  <si>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</si>
  <si>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</si>
  <si>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</si>
  <si>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</si>
  <si>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</si>
  <si>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</si>
  <si>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</si>
  <si>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</si>
  <si>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</si>
  <si>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</si>
  <si>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</si>
  <si>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</si>
  <si>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</si>
  <si>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</si>
  <si>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</si>
  <si>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</si>
  <si>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</si>
  <si>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</si>
  <si>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</si>
  <si>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</si>
  <si>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</si>
  <si>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</si>
  <si>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</si>
  <si>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</si>
  <si>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</si>
  <si>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</si>
  <si>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</si>
  <si>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</si>
  <si>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</si>
  <si>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</si>
  <si>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</si>
  <si>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</si>
  <si>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</si>
  <si>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</si>
  <si>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</si>
  <si>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</si>
  <si>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</si>
  <si>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</si>
  <si>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</si>
  <si>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</si>
  <si>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</si>
  <si>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</si>
  <si>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</si>
  <si>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</si>
  <si>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</si>
  <si>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</si>
  <si>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</si>
  <si>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</si>
  <si>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</si>
  <si>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</si>
  <si>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</si>
  <si>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</si>
  <si>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</si>
  <si>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</si>
  <si>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</si>
  <si>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</si>
  <si>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</si>
  <si>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</si>
  <si>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</si>
  <si>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</si>
  <si>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</si>
  <si>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</si>
  <si>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</si>
  <si>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</si>
  <si>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</si>
  <si>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</si>
  <si>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</si>
  <si>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</si>
  <si>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</si>
  <si>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</si>
  <si>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</si>
  <si>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</si>
  <si>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</si>
  <si>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</si>
  <si>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</si>
  <si>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</si>
  <si>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</si>
  <si>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</si>
  <si>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</si>
  <si>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</si>
  <si>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</si>
  <si>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</si>
  <si>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</si>
  <si>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</si>
  <si>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</si>
  <si>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</si>
  <si>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</si>
  <si>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</si>
  <si>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</si>
  <si>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</si>
  <si>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</si>
  <si>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</si>
  <si>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</si>
  <si>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</si>
  <si>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</si>
  <si>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</si>
  <si>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</si>
  <si>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</si>
  <si>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</si>
  <si>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</si>
  <si>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</si>
  <si>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</si>
  <si>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</si>
  <si>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</si>
  <si>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</si>
  <si>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</si>
  <si>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</si>
  <si>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</si>
  <si>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</si>
  <si>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</si>
  <si>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</si>
  <si>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</si>
  <si>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</si>
  <si>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</si>
  <si>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</si>
  <si>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</si>
  <si>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</si>
  <si>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</si>
  <si>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</si>
  <si>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</si>
  <si>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</si>
  <si>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</si>
  <si>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</si>
  <si>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</si>
  <si>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</si>
  <si>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</si>
  <si>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</si>
  <si>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</si>
  <si>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</si>
  <si>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</si>
  <si>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</si>
  <si>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</si>
  <si>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</si>
  <si>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</si>
  <si>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</si>
  <si>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</si>
  <si>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</si>
  <si>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</si>
  <si>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</si>
  <si>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</si>
  <si>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</si>
  <si>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</si>
  <si>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</si>
  <si>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</si>
  <si>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</si>
  <si>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</si>
  <si>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</si>
  <si>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</si>
  <si>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</si>
  <si>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</si>
  <si>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</si>
  <si>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</si>
  <si>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</si>
  <si>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</si>
  <si>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</si>
  <si>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</si>
  <si>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</si>
  <si>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</si>
  <si>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</si>
  <si>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</si>
  <si>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</si>
  <si>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</si>
  <si>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</si>
  <si>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</si>
  <si>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</si>
  <si>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</si>
  <si>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</si>
  <si>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</si>
  <si>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</si>
  <si>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</si>
  <si>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</si>
  <si>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</si>
  <si>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</si>
  <si>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</si>
  <si>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</si>
  <si>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</si>
  <si>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</si>
  <si>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</si>
  <si>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</si>
  <si>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</si>
  <si>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</si>
  <si>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</si>
  <si>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</si>
  <si>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</si>
  <si>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</si>
  <si>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</si>
  <si>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</si>
  <si>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</si>
  <si>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</si>
  <si>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</si>
  <si>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</si>
  <si>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</si>
  <si>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</si>
  <si>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</si>
  <si>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</si>
  <si>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</si>
  <si>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</si>
  <si>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</si>
  <si>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</si>
  <si>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</si>
  <si>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</si>
  <si>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</si>
  <si>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</si>
  <si>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</si>
  <si>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</si>
  <si>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</si>
  <si>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</si>
  <si>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</si>
  <si>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</si>
  <si>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</si>
  <si>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</si>
  <si>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</si>
  <si>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</si>
  <si>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</si>
  <si>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</si>
  <si>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</si>
  <si>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</si>
  <si>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</si>
  <si>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</si>
  <si>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</si>
  <si>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</si>
  <si>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</si>
  <si>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</si>
  <si>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</si>
  <si>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</si>
  <si>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</si>
  <si>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</si>
  <si>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</si>
  <si>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</si>
  <si>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</si>
  <si>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</si>
  <si>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</si>
  <si>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</si>
  <si>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</si>
  <si>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</si>
  <si>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</si>
  <si>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</si>
  <si>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</si>
  <si>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</si>
  <si>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</si>
  <si>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</si>
  <si>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</si>
  <si>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</si>
  <si>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</si>
  <si>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</si>
  <si>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</si>
  <si>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</si>
  <si>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</si>
  <si>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</si>
  <si>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</si>
  <si>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</si>
  <si>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</si>
  <si>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</si>
  <si>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</si>
  <si>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</si>
  <si>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</si>
  <si>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</si>
  <si>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</si>
  <si>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</si>
  <si>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</si>
  <si>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</si>
  <si>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</si>
  <si>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</si>
  <si>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</si>
  <si>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</si>
  <si>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</si>
  <si>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</si>
  <si>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</si>
  <si>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</si>
  <si>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</si>
  <si>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</si>
  <si>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</si>
  <si>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</si>
  <si>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</si>
  <si>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</si>
  <si>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</si>
  <si>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</si>
  <si>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</si>
  <si>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</si>
  <si>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</si>
  <si>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</si>
  <si>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</si>
  <si>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</si>
  <si>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</si>
  <si>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</si>
  <si>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</si>
  <si>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</si>
  <si>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</si>
  <si>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</si>
  <si>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</si>
  <si>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</si>
  <si>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</si>
  <si>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</si>
  <si>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</si>
  <si>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</si>
  <si>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</si>
  <si>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</si>
  <si>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</si>
  <si>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</si>
  <si>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</si>
  <si>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</si>
  <si>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</si>
  <si>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</si>
  <si>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</si>
  <si>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</si>
  <si>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</si>
  <si>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</si>
  <si>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</si>
  <si>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</si>
  <si>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</si>
  <si>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</si>
  <si>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</si>
  <si>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</si>
  <si>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</si>
  <si>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</si>
  <si>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</si>
  <si>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</si>
  <si>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</si>
  <si>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</si>
  <si>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</si>
  <si>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</si>
  <si>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</si>
  <si>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</si>
  <si>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</si>
  <si>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</si>
  <si>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</si>
  <si>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</si>
  <si>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</si>
  <si>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</si>
  <si>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</si>
  <si>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</si>
  <si>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</si>
  <si>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</si>
  <si>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</si>
  <si>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</si>
  <si>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</si>
  <si>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</si>
  <si>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</si>
  <si>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</si>
  <si>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</si>
  <si>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</si>
  <si>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</si>
  <si>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</si>
  <si>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</si>
  <si>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</si>
  <si>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</si>
  <si>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</si>
  <si>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</si>
  <si>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</si>
  <si>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</si>
  <si>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</si>
  <si>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</si>
  <si>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</si>
  <si>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</si>
  <si>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</si>
  <si>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</si>
  <si>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</si>
  <si>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</si>
  <si>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</si>
  <si>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</si>
  <si>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</si>
  <si>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</si>
  <si>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</si>
  <si>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</si>
  <si>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</si>
  <si>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</si>
  <si>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</si>
  <si>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</si>
  <si>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</si>
  <si>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</si>
  <si>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</si>
  <si>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</si>
  <si>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</si>
  <si>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</si>
  <si>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</si>
  <si>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</si>
  <si>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</si>
  <si>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</si>
  <si>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</si>
  <si>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</si>
  <si>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</si>
  <si>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</si>
  <si>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</si>
  <si>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</si>
  <si>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</si>
  <si>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</si>
  <si>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</si>
  <si>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</si>
  <si>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</si>
  <si>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</si>
  <si>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</si>
  <si>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</si>
  <si>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</si>
  <si>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</si>
  <si>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</si>
  <si>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</si>
  <si>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</si>
  <si>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</si>
  <si>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</si>
  <si>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</si>
  <si>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</si>
  <si>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</si>
  <si>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</si>
  <si>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</si>
  <si>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</si>
  <si>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</si>
  <si>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</si>
  <si>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</si>
  <si>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</si>
  <si>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</si>
  <si>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</si>
  <si>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</si>
  <si>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</si>
  <si>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</si>
  <si>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</si>
  <si>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</si>
  <si>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</si>
  <si>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</si>
  <si>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</si>
  <si>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</si>
  <si>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</si>
  <si>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</si>
  <si>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</si>
  <si>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</si>
  <si>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</si>
  <si>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</si>
  <si>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</si>
  <si>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</si>
  <si>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</si>
  <si>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</si>
  <si>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</si>
  <si>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</si>
  <si>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</si>
  <si>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</si>
  <si>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</si>
  <si>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</si>
  <si>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</si>
  <si>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</si>
  <si>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</si>
  <si>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</si>
  <si>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</si>
  <si>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</si>
  <si>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</si>
  <si>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</si>
  <si>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</si>
  <si>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</si>
  <si>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</si>
  <si>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</si>
  <si>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</si>
  <si>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</si>
  <si>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</si>
  <si>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</si>
  <si>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</si>
  <si>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</si>
  <si>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</si>
  <si>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</si>
  <si>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</si>
  <si>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</si>
  <si>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</si>
  <si>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</si>
  <si>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</si>
  <si>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</si>
  <si>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</si>
  <si>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</si>
  <si>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</si>
  <si>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</si>
  <si>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</si>
  <si>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</si>
  <si>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</si>
  <si>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</si>
  <si>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</si>
  <si>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</si>
  <si>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</si>
  <si>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</si>
  <si>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</si>
  <si>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</si>
  <si>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</si>
  <si>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</si>
  <si>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</si>
  <si>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</si>
  <si>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</si>
  <si>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</si>
  <si>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</si>
  <si>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</si>
  <si>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</si>
  <si>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</si>
  <si>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</si>
  <si>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</si>
  <si>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</si>
  <si>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</si>
  <si>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</si>
  <si>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</si>
  <si>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</si>
  <si>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</si>
  <si>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</si>
  <si>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</si>
  <si>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</si>
  <si>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</si>
  <si>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</si>
  <si>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</si>
  <si>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</si>
  <si>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</si>
  <si>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</si>
  <si>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</si>
  <si>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</si>
  <si>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</si>
  <si>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</si>
  <si>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</si>
  <si>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</si>
  <si>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</si>
  <si>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</si>
  <si>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</si>
  <si>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</si>
  <si>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</si>
  <si>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</si>
  <si>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</si>
  <si>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</si>
  <si>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</si>
  <si>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</si>
  <si>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</si>
  <si>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</si>
  <si>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</si>
  <si>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</si>
  <si>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</si>
  <si>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</si>
  <si>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</si>
  <si>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</si>
  <si>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</si>
  <si>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</si>
  <si>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</si>
  <si>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</si>
  <si>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</si>
  <si>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</si>
  <si>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</si>
  <si>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</si>
  <si>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</si>
  <si>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</si>
  <si>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</si>
  <si>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</si>
  <si>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</si>
  <si>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</si>
  <si>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</si>
  <si>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</si>
  <si>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</si>
  <si>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</si>
  <si>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</si>
  <si>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</si>
  <si>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</si>
  <si>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</si>
  <si>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</si>
  <si>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</si>
  <si>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</si>
  <si>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</si>
  <si>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</si>
  <si>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</si>
  <si>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</si>
  <si>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</si>
  <si>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</si>
  <si>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</si>
  <si>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</si>
  <si>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</si>
  <si>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</si>
  <si>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</si>
  <si>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</si>
  <si>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</si>
  <si>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</si>
  <si>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</si>
  <si>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</si>
  <si>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</si>
  <si>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</si>
  <si>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</si>
  <si>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</si>
  <si>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</si>
  <si>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</si>
  <si>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</si>
  <si>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</si>
  <si>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</si>
  <si>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</si>
  <si>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</si>
  <si>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</si>
  <si>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</si>
  <si>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</si>
  <si>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</si>
  <si>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</si>
  <si>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</si>
  <si>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</si>
  <si>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</si>
  <si>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</si>
  <si>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</si>
  <si>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</si>
  <si>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</si>
  <si>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</si>
  <si>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</si>
  <si>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</si>
  <si>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</si>
  <si>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</si>
  <si>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</si>
  <si>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</si>
  <si>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</si>
  <si>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</si>
  <si>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</si>
  <si>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</si>
  <si>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</si>
  <si>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</si>
  <si>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</si>
  <si>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</si>
  <si>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</si>
  <si>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</si>
  <si>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</si>
  <si>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</si>
  <si>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</si>
  <si>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</si>
  <si>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</si>
  <si>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</si>
  <si>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</si>
  <si>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</si>
  <si>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</si>
  <si>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</si>
  <si>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</si>
  <si>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</si>
  <si>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</si>
  <si>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</si>
  <si>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</si>
  <si>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</si>
  <si>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</si>
  <si>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</si>
  <si>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</si>
  <si>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</si>
  <si>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</si>
  <si>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</si>
  <si>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</si>
  <si>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</si>
  <si>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</si>
  <si>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</si>
  <si>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</si>
  <si>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</si>
  <si>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</si>
  <si>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</si>
  <si>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</si>
  <si>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</si>
  <si>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</si>
  <si>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</si>
  <si>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</si>
  <si>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</si>
  <si>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</si>
  <si>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</si>
  <si>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</si>
  <si>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</si>
  <si>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</si>
  <si>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</si>
  <si>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</si>
  <si>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</si>
  <si>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</si>
  <si>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</si>
  <si>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</si>
  <si>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</si>
  <si>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</si>
  <si>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</si>
  <si>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</si>
  <si>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</si>
  <si>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</si>
  <si>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</si>
  <si>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</si>
  <si>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</si>
  <si>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</si>
  <si>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</si>
  <si>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</si>
  <si>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</si>
  <si>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</si>
  <si>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</si>
  <si>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</si>
  <si>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</si>
  <si>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</si>
  <si>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</si>
  <si>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</si>
  <si>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</si>
  <si>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</si>
  <si>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</si>
  <si>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</si>
  <si>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</si>
  <si>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</si>
  <si>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</si>
  <si>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</si>
  <si>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</si>
  <si>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</si>
  <si>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</si>
  <si>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</si>
  <si>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</si>
  <si>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</si>
  <si>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</si>
  <si>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</si>
  <si>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</si>
  <si>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</si>
  <si>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</si>
  <si>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</si>
  <si>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</si>
  <si>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</si>
  <si>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</si>
  <si>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</si>
  <si>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</si>
  <si>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</si>
  <si>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</si>
  <si>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</si>
  <si>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</si>
  <si>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</si>
  <si>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</si>
  <si>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</si>
  <si>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</si>
  <si>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</si>
  <si>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</si>
  <si>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</si>
  <si>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</si>
  <si>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</si>
  <si>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</si>
  <si>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</si>
  <si>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</si>
  <si>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</si>
  <si>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</si>
  <si>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</si>
  <si>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</si>
  <si>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</si>
  <si>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</si>
  <si>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</si>
  <si>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</si>
  <si>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</si>
  <si>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</si>
  <si>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</si>
  <si>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</si>
  <si>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</si>
  <si>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</si>
  <si>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</si>
  <si>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</si>
  <si>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</si>
  <si>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</si>
  <si>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</si>
  <si>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</si>
  <si>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</si>
  <si>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</si>
  <si>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</si>
  <si>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</si>
  <si>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</si>
  <si>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</si>
  <si>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</si>
  <si>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</si>
  <si>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</si>
  <si>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</si>
  <si>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</si>
  <si>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</si>
  <si>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</si>
  <si>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</si>
  <si>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</si>
  <si>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</si>
  <si>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</si>
  <si>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</si>
  <si>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</si>
  <si>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</si>
  <si>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</si>
  <si>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</si>
  <si>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</si>
  <si>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</si>
  <si>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</si>
  <si>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</si>
  <si>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</si>
  <si>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</si>
  <si>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</si>
  <si>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</si>
  <si>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</si>
  <si>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</si>
  <si>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</si>
  <si>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</si>
  <si>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</si>
  <si>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</si>
  <si>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</si>
  <si>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</si>
  <si>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</si>
  <si>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</si>
  <si>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</si>
  <si>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</si>
  <si>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</si>
  <si>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</si>
  <si>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</si>
  <si>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</si>
  <si>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</si>
  <si>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</si>
  <si>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</si>
  <si>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</si>
  <si>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</si>
  <si>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</si>
  <si>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</si>
  <si>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</si>
  <si>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</si>
  <si>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</si>
  <si>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</si>
  <si>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</si>
  <si>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</si>
  <si>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</si>
  <si>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</si>
  <si>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</si>
  <si>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</si>
  <si>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</si>
  <si>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</si>
  <si>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</si>
  <si>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</si>
  <si>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</si>
  <si>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</si>
  <si>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</si>
  <si>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</si>
  <si>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</si>
  <si>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</si>
  <si>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</si>
  <si>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</si>
  <si>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</si>
  <si>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</si>
  <si>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</si>
  <si>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</si>
  <si>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</si>
  <si>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</si>
  <si>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</si>
  <si>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</si>
  <si>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</si>
  <si>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</si>
  <si>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</si>
  <si>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</si>
  <si>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</si>
  <si>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</si>
  <si>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</si>
  <si>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</si>
  <si>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</si>
  <si>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</si>
  <si>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</si>
  <si>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</si>
  <si>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</si>
  <si>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</si>
  <si>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</si>
  <si>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</si>
  <si>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</si>
  <si>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</si>
  <si>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</si>
  <si>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</si>
  <si>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</si>
  <si>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</si>
  <si>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</si>
  <si>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</si>
  <si>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</si>
  <si>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</si>
  <si>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</si>
  <si>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</si>
  <si>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</si>
  <si>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</si>
  <si>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</si>
  <si>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</si>
  <si>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</si>
  <si>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</si>
  <si>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</si>
  <si>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</si>
  <si>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</si>
  <si>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</si>
  <si>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</si>
  <si>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</si>
  <si>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</si>
  <si>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</si>
  <si>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</si>
  <si>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</si>
  <si>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</si>
  <si>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</si>
  <si>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</si>
  <si>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</si>
  <si>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</si>
  <si>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</si>
  <si>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</si>
  <si>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</si>
  <si>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</si>
  <si>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</si>
  <si>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</si>
  <si>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</si>
  <si>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</si>
  <si>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</si>
  <si>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</si>
  <si>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</si>
  <si>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</si>
  <si>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</si>
  <si>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</si>
  <si>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</si>
  <si>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</si>
  <si>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</si>
  <si>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</si>
  <si>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</si>
  <si>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</si>
  <si>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</si>
  <si>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</si>
  <si>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</si>
  <si>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</si>
  <si>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</si>
  <si>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</si>
  <si>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</si>
  <si>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</si>
  <si>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</si>
  <si>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</si>
  <si>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</si>
  <si>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</si>
  <si>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</si>
  <si>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</si>
  <si>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</si>
  <si>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</si>
  <si>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</si>
  <si>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</si>
  <si>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</si>
  <si>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</si>
  <si>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</si>
  <si>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</si>
  <si>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</si>
  <si>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</si>
  <si>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</si>
  <si>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</si>
  <si>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</si>
  <si>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</si>
  <si>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</si>
  <si>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</si>
  <si>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</si>
  <si>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</si>
  <si>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</si>
  <si>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</si>
  <si>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</si>
  <si>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</si>
  <si>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</si>
  <si>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</si>
  <si>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</si>
  <si>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</si>
  <si>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</si>
  <si>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</si>
  <si>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</si>
  <si>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</si>
  <si>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</si>
  <si>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</si>
  <si>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</si>
  <si>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</si>
  <si>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</si>
  <si>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</si>
  <si>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</si>
  <si>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</si>
  <si>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</si>
  <si>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</si>
  <si>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</si>
  <si>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</si>
  <si>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</si>
  <si>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</si>
  <si>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</si>
  <si>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</si>
  <si>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</si>
  <si>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</si>
  <si>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</si>
  <si>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</si>
  <si>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</si>
  <si>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</si>
  <si>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</si>
  <si>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</si>
  <si>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</si>
  <si>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</si>
  <si>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</si>
  <si>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</si>
  <si>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</si>
  <si>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</si>
  <si>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</si>
  <si>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</si>
  <si>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</si>
  <si>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</si>
  <si>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</si>
  <si>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</si>
  <si>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</si>
  <si>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</si>
  <si>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</si>
  <si>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</si>
  <si>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</si>
  <si>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</si>
  <si>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</si>
  <si>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</si>
  <si>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</si>
  <si>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</si>
  <si>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</si>
  <si>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</si>
  <si>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</si>
  <si>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</si>
  <si>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</si>
  <si>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</si>
  <si>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</si>
  <si>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</si>
  <si>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</si>
  <si>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</si>
  <si>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</si>
  <si>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</si>
  <si>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</si>
  <si>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</si>
  <si>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</si>
  <si>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</si>
  <si>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</si>
  <si>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</si>
  <si>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</si>
  <si>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</si>
  <si>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</si>
  <si>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</si>
  <si>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</si>
  <si>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</si>
  <si>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</si>
  <si>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</si>
  <si>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</si>
  <si>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</si>
  <si>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</si>
  <si>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</si>
  <si>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</si>
  <si>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</si>
  <si>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</si>
  <si>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</si>
  <si>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</si>
  <si>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</si>
  <si>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</si>
  <si>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</si>
  <si>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</si>
  <si>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</si>
  <si>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</si>
  <si>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</si>
  <si>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</si>
  <si>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</si>
  <si>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</si>
  <si>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</si>
  <si>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</si>
  <si>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</si>
  <si>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</si>
  <si>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</si>
  <si>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</si>
  <si>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</si>
  <si>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</si>
  <si>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</si>
  <si>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</si>
  <si>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</si>
  <si>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</si>
  <si>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</si>
  <si>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</si>
  <si>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</si>
  <si>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</si>
  <si>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</si>
  <si>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</si>
  <si>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</si>
  <si>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</si>
  <si>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</si>
  <si>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</si>
  <si>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</si>
  <si>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</si>
  <si>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</si>
  <si>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</si>
  <si>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</si>
  <si>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</si>
  <si>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</si>
  <si>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</si>
  <si>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</si>
  <si>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</si>
  <si>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</si>
  <si>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</si>
  <si>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</si>
  <si>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</si>
  <si>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</si>
  <si>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</si>
  <si>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</si>
  <si>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</si>
  <si>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</si>
  <si>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</si>
  <si>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</si>
  <si>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</si>
  <si>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</si>
  <si>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</si>
  <si>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</si>
  <si>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</si>
  <si>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</si>
  <si>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</si>
  <si>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</si>
  <si>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</si>
  <si>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</si>
  <si>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</si>
  <si>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</si>
  <si>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</si>
  <si>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</si>
  <si>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</si>
  <si>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</si>
  <si>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</si>
  <si>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</si>
  <si>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</si>
  <si>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</si>
  <si>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</si>
  <si>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</si>
  <si>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</si>
  <si>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</si>
  <si>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</si>
  <si>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</si>
  <si>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</si>
  <si>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</si>
  <si>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</si>
  <si>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</si>
  <si>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</si>
  <si>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</si>
  <si>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</si>
  <si>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</si>
  <si>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</si>
  <si>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</si>
  <si>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</si>
  <si>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</si>
  <si>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</si>
  <si>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</si>
  <si>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</si>
  <si>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</si>
  <si>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</si>
  <si>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</si>
  <si>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</si>
  <si>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</si>
  <si>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</si>
  <si>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</si>
  <si>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</si>
  <si>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</si>
  <si>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</si>
  <si>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</si>
  <si>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</si>
  <si>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</si>
  <si>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</si>
  <si>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</si>
  <si>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</si>
  <si>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</si>
  <si>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</si>
  <si>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</si>
  <si>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</si>
  <si>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</si>
  <si>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</si>
  <si>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</si>
  <si>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</si>
  <si>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</si>
  <si>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</si>
  <si>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</si>
  <si>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</si>
  <si>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</si>
  <si>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</si>
  <si>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</si>
  <si>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</si>
  <si>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</si>
  <si>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</si>
  <si>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</si>
  <si>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</si>
  <si>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</si>
  <si>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</si>
  <si>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</si>
  <si>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</si>
  <si>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</si>
  <si>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</si>
  <si>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</si>
  <si>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</si>
  <si>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</si>
  <si>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</si>
  <si>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</si>
  <si>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</si>
  <si>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</si>
  <si>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</si>
  <si>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</si>
  <si>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</si>
  <si>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</si>
  <si>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</si>
  <si>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</si>
  <si>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</si>
  <si>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</si>
  <si>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</si>
  <si>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</si>
  <si>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</si>
  <si>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</si>
  <si>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</si>
  <si>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</si>
  <si>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</si>
  <si>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</si>
  <si>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</si>
  <si>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</si>
  <si>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</si>
  <si>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</si>
  <si>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</si>
  <si>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</si>
  <si>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</si>
  <si>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</si>
  <si>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</si>
  <si>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</si>
  <si>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</si>
  <si>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</si>
  <si>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</si>
  <si>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</si>
  <si>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</si>
  <si>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</si>
  <si>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</si>
  <si>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</si>
  <si>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</si>
  <si>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</si>
  <si>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</si>
  <si>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</si>
  <si>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</si>
  <si>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</si>
  <si>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</si>
  <si>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</si>
  <si>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</si>
  <si>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</si>
  <si>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</si>
  <si>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</si>
  <si>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</si>
  <si>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</si>
  <si>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</si>
  <si>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</si>
  <si>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</si>
  <si>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</si>
  <si>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</si>
  <si>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</si>
  <si>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</si>
  <si>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</si>
  <si>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</si>
  <si>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</si>
  <si>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</si>
  <si>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</si>
  <si>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</si>
  <si>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</si>
  <si>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</si>
  <si>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</si>
  <si>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</si>
  <si>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</si>
  <si>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</si>
  <si>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</si>
  <si>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</si>
  <si>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</si>
  <si>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</si>
  <si>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</si>
  <si>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</si>
  <si>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</si>
  <si>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</si>
  <si>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</si>
  <si>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</si>
  <si>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</si>
  <si>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</si>
  <si>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</si>
  <si>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</si>
  <si>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</si>
  <si>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</si>
  <si>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</si>
  <si>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</si>
  <si>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</si>
  <si>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</si>
  <si>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</si>
  <si>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</si>
  <si>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</si>
  <si>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</si>
  <si>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</si>
  <si>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</si>
  <si>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</si>
  <si>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</si>
  <si>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</si>
  <si>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</si>
  <si>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</si>
  <si>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</si>
  <si>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</si>
  <si>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</si>
  <si>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</si>
  <si>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</si>
  <si>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</si>
  <si>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</si>
  <si>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</si>
  <si>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</si>
  <si>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</si>
  <si>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</si>
  <si>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</si>
  <si>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</si>
  <si>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</si>
  <si>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</si>
  <si>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</si>
  <si>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</si>
  <si>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</si>
  <si>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</si>
  <si>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</si>
  <si>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</si>
  <si>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</si>
  <si>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</si>
  <si>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</si>
  <si>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</si>
  <si>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</si>
  <si>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</si>
  <si>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</si>
  <si>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</si>
  <si>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</si>
  <si>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</si>
  <si>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</si>
  <si>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</si>
  <si>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</si>
  <si>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</si>
  <si>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</si>
  <si>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</si>
  <si>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</si>
  <si>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</si>
  <si>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</si>
  <si>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</si>
  <si>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</si>
  <si>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</si>
  <si>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</si>
  <si>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</si>
  <si>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</si>
  <si>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</si>
  <si>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</si>
  <si>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</si>
  <si>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</si>
  <si>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</si>
  <si>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</si>
  <si>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</si>
  <si>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</si>
  <si>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</si>
  <si>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</si>
  <si>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</si>
  <si>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</si>
  <si>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</si>
  <si>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</si>
  <si>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</si>
  <si>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</si>
  <si>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</si>
  <si>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</si>
  <si>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</si>
  <si>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</si>
  <si>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</si>
  <si>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</si>
  <si>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</si>
  <si>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</si>
  <si>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</si>
  <si>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</si>
  <si>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</si>
  <si>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</si>
  <si>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</si>
  <si>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</si>
  <si>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</si>
  <si>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</si>
  <si>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</si>
  <si>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</si>
  <si>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</si>
  <si>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</si>
  <si>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</si>
  <si>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</si>
  <si>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</si>
  <si>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</si>
  <si>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</si>
  <si>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</si>
  <si>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</si>
  <si>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</si>
  <si>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</si>
  <si>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</si>
  <si>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</si>
  <si>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</si>
  <si>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</si>
  <si>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</si>
  <si>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</si>
  <si>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</si>
  <si>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</si>
  <si>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</si>
  <si>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</si>
  <si>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</si>
  <si>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</si>
  <si>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</si>
  <si>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</si>
  <si>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</si>
  <si>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</si>
  <si>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</si>
  <si>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</si>
  <si>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</si>
  <si>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</si>
  <si>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</si>
  <si>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</si>
  <si>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</si>
  <si>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</si>
  <si>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</si>
  <si>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</si>
  <si>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</si>
  <si>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</si>
  <si>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</si>
  <si>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</si>
  <si>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</si>
  <si>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</si>
  <si>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</si>
  <si>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</si>
  <si>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</si>
  <si>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</si>
  <si>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</si>
  <si>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</si>
  <si>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</si>
  <si>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</si>
  <si>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</si>
  <si>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</si>
  <si>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</si>
  <si>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</si>
  <si>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</si>
  <si>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</si>
  <si>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</si>
  <si>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</si>
  <si>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</si>
  <si>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</si>
  <si>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</si>
  <si>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</si>
  <si>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</si>
  <si>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</si>
  <si>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</si>
  <si>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</si>
  <si>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</si>
  <si>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</si>
  <si>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</si>
  <si>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</si>
  <si>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</si>
  <si>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</si>
  <si>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</si>
  <si>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</si>
  <si>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</si>
  <si>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</si>
  <si>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</si>
  <si>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</si>
  <si>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</si>
  <si>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</si>
  <si>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</si>
  <si>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</si>
  <si>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</si>
  <si>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</si>
  <si>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</si>
  <si>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</si>
  <si>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</si>
  <si>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</si>
  <si>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</si>
  <si>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</si>
  <si>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</si>
  <si>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</si>
  <si>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</si>
  <si>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</si>
  <si>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</si>
  <si>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</si>
  <si>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</si>
  <si>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</si>
  <si>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</si>
  <si>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</si>
  <si>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</si>
  <si>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</si>
  <si>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</si>
  <si>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</si>
  <si>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</si>
  <si>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</si>
  <si>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</si>
  <si>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</si>
  <si>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</si>
  <si>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</si>
  <si>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</si>
  <si>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</si>
  <si>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</si>
  <si>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</si>
  <si>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</si>
  <si>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</si>
  <si>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</si>
  <si>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</si>
  <si>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</si>
  <si>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</si>
  <si>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</si>
  <si>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</si>
  <si>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</si>
  <si>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</si>
  <si>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</si>
  <si>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</si>
  <si>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</si>
  <si>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</si>
  <si>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</si>
  <si>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</si>
  <si>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</si>
  <si>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</si>
  <si>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</si>
  <si>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</si>
  <si>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</si>
  <si>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</si>
  <si>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</si>
  <si>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</si>
  <si>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</si>
  <si>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</si>
  <si>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</si>
  <si>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</si>
  <si>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</si>
  <si>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</si>
  <si>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</si>
  <si>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</si>
  <si>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</si>
  <si>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</si>
  <si>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</si>
  <si>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</si>
  <si>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</si>
  <si>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</si>
  <si>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</si>
  <si>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</si>
  <si>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</si>
  <si>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</si>
  <si>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</si>
  <si>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</si>
  <si>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</si>
  <si>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</si>
  <si>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</si>
  <si>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</si>
  <si>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</si>
  <si>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</si>
  <si>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</si>
  <si>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</si>
  <si>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</si>
  <si>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</si>
  <si>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</si>
  <si>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</si>
  <si>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</si>
  <si>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</si>
  <si>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</si>
  <si>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</si>
  <si>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</si>
  <si>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</si>
  <si>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</si>
  <si>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</si>
  <si>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</si>
  <si>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</si>
  <si>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</si>
  <si>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</si>
  <si>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</si>
  <si>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</si>
  <si>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</si>
  <si>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</si>
  <si>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</si>
  <si>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</si>
  <si>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</si>
  <si>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</si>
  <si>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</si>
  <si>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</si>
  <si>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</si>
  <si>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</si>
  <si>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</si>
  <si>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</si>
  <si>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</si>
  <si>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</si>
  <si>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</si>
  <si>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</si>
  <si>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</si>
  <si>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</si>
  <si>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</si>
  <si>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</si>
  <si>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</si>
  <si>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</si>
  <si>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</si>
  <si>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</si>
  <si>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</si>
  <si>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</si>
  <si>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</si>
  <si>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</si>
  <si>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</si>
  <si>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</si>
  <si>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</si>
  <si>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</si>
  <si>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</si>
  <si>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</si>
  <si>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</si>
  <si>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</si>
  <si>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</si>
  <si>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</si>
  <si>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</si>
  <si>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</si>
  <si>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</si>
  <si>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</si>
  <si>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</si>
  <si>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</si>
  <si>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</si>
  <si>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</si>
  <si>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</si>
  <si>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</si>
  <si>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</si>
  <si>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</si>
  <si>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</si>
  <si>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</si>
  <si>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</si>
  <si>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</si>
  <si>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</si>
  <si>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</si>
  <si>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</si>
  <si>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</si>
  <si>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</si>
  <si>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</si>
  <si>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</si>
  <si>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</si>
  <si>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</si>
  <si>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</si>
  <si>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</si>
  <si>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</si>
  <si>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</si>
  <si>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</si>
  <si>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</si>
  <si>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</si>
  <si>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</si>
  <si>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</si>
  <si>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</si>
  <si>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</si>
  <si>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</si>
  <si>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</si>
  <si>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</si>
  <si>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</si>
  <si>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</si>
  <si>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</si>
  <si>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</si>
  <si>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</si>
  <si>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</si>
  <si>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</si>
  <si>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</si>
  <si>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</si>
  <si>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</si>
  <si>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</si>
  <si>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</si>
  <si>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</si>
  <si>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</si>
  <si>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</si>
  <si>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</si>
  <si>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</si>
  <si>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</si>
  <si>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</si>
  <si>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</si>
  <si>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</si>
  <si>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</si>
  <si>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</si>
  <si>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</si>
  <si>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</si>
  <si>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</si>
  <si>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</si>
  <si>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</si>
  <si>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</si>
  <si>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</si>
  <si>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</si>
  <si>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</si>
  <si>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</si>
  <si>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</si>
  <si>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</si>
  <si>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</si>
  <si>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</si>
  <si>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</si>
  <si>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</si>
  <si>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</si>
  <si>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</si>
  <si>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</si>
  <si>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</si>
  <si>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</si>
  <si>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</si>
  <si>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</si>
  <si>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</si>
  <si>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</si>
  <si>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</si>
  <si>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</si>
  <si>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</si>
  <si>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</si>
  <si>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</si>
  <si>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</si>
  <si>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</si>
  <si>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</si>
  <si>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</si>
  <si>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</si>
  <si>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</si>
  <si>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</si>
  <si>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</si>
  <si>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</si>
  <si>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</si>
  <si>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</si>
  <si>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</si>
  <si>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</si>
  <si>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</si>
  <si>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</si>
  <si>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</si>
  <si>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</si>
  <si>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</si>
  <si>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</si>
  <si>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</si>
  <si>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</si>
  <si>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</si>
  <si>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</si>
  <si>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</si>
  <si>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</si>
  <si>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</si>
  <si>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</si>
  <si>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</si>
  <si>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</si>
  <si>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</si>
  <si>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</si>
  <si>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</si>
  <si>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</si>
  <si>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</si>
  <si>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</si>
  <si>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</si>
  <si>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</si>
  <si>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</si>
  <si>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</si>
  <si>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</si>
  <si>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</si>
  <si>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</si>
  <si>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</si>
  <si>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</si>
  <si>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</si>
  <si>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</si>
  <si>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</si>
  <si>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</si>
  <si>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</si>
  <si>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</si>
  <si>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</si>
  <si>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</si>
  <si>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</si>
  <si>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</si>
  <si>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</si>
  <si>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</si>
  <si>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</si>
  <si>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</si>
  <si>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</si>
  <si>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</si>
  <si>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</si>
  <si>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</si>
  <si>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</si>
  <si>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</si>
  <si>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</si>
  <si>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</si>
  <si>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</si>
  <si>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</si>
  <si>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</si>
  <si>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</si>
  <si>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</si>
  <si>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</si>
  <si>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</si>
  <si>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</si>
  <si>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</si>
  <si>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</si>
  <si>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</si>
  <si>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</si>
  <si>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</si>
  <si>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</si>
  <si>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</si>
  <si>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</si>
  <si>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</si>
  <si>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</si>
  <si>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</si>
  <si>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</si>
  <si>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</si>
  <si>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</si>
  <si>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</si>
  <si>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</si>
  <si>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</si>
  <si>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</si>
  <si>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</si>
  <si>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</si>
  <si>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</si>
  <si>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</si>
  <si>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</si>
  <si>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</si>
  <si>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</si>
  <si>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</si>
  <si>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</si>
  <si>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</si>
  <si>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</si>
  <si>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</si>
  <si>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</si>
  <si>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</si>
  <si>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</si>
  <si>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</si>
  <si>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</si>
  <si>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</si>
  <si>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</si>
  <si>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</si>
  <si>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</si>
  <si>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</si>
  <si>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</si>
  <si>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</si>
  <si>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</si>
  <si>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</si>
  <si>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</si>
  <si>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</si>
  <si>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</si>
  <si>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</si>
  <si>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</si>
  <si>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</si>
  <si>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</si>
  <si>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</si>
  <si>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</si>
  <si>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</si>
  <si>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</si>
  <si>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</si>
  <si>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</si>
  <si>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</si>
  <si>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</si>
  <si>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</si>
  <si>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</si>
  <si>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</si>
  <si>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</si>
  <si>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</si>
  <si>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</si>
  <si>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</si>
  <si>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</si>
  <si>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</si>
  <si>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</si>
  <si>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</si>
  <si>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</si>
  <si>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</si>
  <si>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</si>
  <si>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</si>
  <si>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</si>
  <si>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</si>
  <si>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</si>
  <si>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</si>
  <si>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</si>
  <si>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</si>
  <si>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</si>
  <si>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</si>
  <si>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</si>
  <si>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</si>
  <si>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</si>
  <si>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</si>
  <si>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</si>
  <si>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</si>
  <si>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</si>
  <si>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</si>
  <si>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</si>
  <si>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</si>
  <si>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</si>
  <si>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</si>
  <si>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</si>
  <si>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</si>
  <si>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</si>
  <si>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</si>
  <si>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</si>
  <si>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</si>
  <si>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</si>
  <si>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</si>
  <si>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</si>
  <si>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</si>
  <si>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</si>
  <si>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</si>
  <si>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</si>
  <si>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</si>
  <si>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</si>
  <si>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</si>
  <si>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</si>
  <si>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</si>
  <si>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</si>
  <si>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</si>
  <si>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</si>
  <si>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</si>
  <si>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</si>
  <si>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</si>
  <si>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</si>
  <si>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</si>
  <si>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</si>
  <si>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</si>
  <si>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</si>
  <si>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</si>
  <si>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</si>
  <si>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</si>
  <si>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</si>
  <si>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</si>
  <si>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</si>
  <si>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</si>
  <si>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</si>
  <si>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</si>
  <si>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</si>
  <si>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</si>
  <si>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</si>
  <si>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</si>
  <si>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</si>
  <si>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</si>
  <si>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</si>
  <si>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</si>
  <si>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</si>
  <si>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</si>
  <si>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</si>
  <si>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</si>
  <si>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</si>
  <si>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</si>
  <si>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</si>
  <si>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</si>
  <si>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</si>
  <si>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</si>
  <si>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</si>
  <si>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</si>
  <si>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</si>
  <si>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</si>
  <si>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</si>
  <si>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</si>
  <si>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</si>
  <si>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</si>
  <si>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</si>
  <si>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</si>
  <si>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</si>
  <si>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</si>
  <si>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</si>
  <si>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</si>
  <si>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</si>
  <si>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</si>
  <si>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</si>
  <si>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</si>
  <si>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</si>
  <si>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</si>
  <si>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</si>
  <si>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</si>
  <si>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</si>
  <si>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</si>
  <si>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</si>
  <si>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</si>
  <si>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</si>
  <si>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</si>
  <si>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</si>
  <si>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</si>
  <si>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</si>
  <si>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</si>
  <si>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</si>
  <si>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</si>
  <si>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</si>
  <si>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</si>
  <si>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</si>
  <si>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</si>
  <si>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</si>
  <si>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</si>
  <si>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</si>
  <si>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</si>
  <si>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</si>
  <si>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</si>
  <si>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</si>
  <si>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</si>
  <si>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</si>
  <si>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</si>
  <si>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</si>
  <si>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</si>
  <si>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</si>
  <si>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</si>
  <si>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</si>
  <si>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</si>
  <si>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</si>
  <si>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</si>
  <si>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</si>
  <si>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</si>
  <si>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</si>
  <si>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</si>
  <si>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</si>
  <si>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</si>
  <si>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</si>
  <si>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</si>
  <si>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</si>
  <si>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</si>
  <si>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</si>
  <si>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</si>
  <si>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</si>
  <si>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</si>
  <si>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</si>
  <si>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</si>
  <si>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</si>
  <si>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</si>
  <si>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</si>
  <si>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</si>
  <si>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</si>
  <si>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</si>
  <si>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</si>
  <si>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</si>
  <si>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</si>
  <si>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</si>
  <si>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</si>
  <si>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</si>
  <si>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</si>
  <si>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</si>
  <si>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</si>
  <si>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</si>
  <si>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</si>
  <si>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</si>
  <si>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</si>
  <si>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</si>
  <si>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</si>
  <si>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</si>
  <si>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</si>
  <si>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</si>
  <si>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</si>
  <si>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</si>
  <si>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</si>
  <si>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</si>
  <si>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</si>
  <si>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</si>
  <si>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</si>
  <si>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</si>
  <si>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</si>
  <si>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</si>
  <si>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</si>
  <si>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</si>
  <si>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</si>
  <si>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</si>
  <si>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</si>
  <si>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</si>
  <si>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</si>
  <si>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</si>
  <si>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</si>
  <si>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</si>
  <si>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</si>
  <si>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</si>
  <si>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</si>
  <si>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</si>
  <si>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</si>
  <si>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</si>
  <si>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</si>
  <si>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</si>
  <si>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</si>
  <si>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</si>
  <si>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</si>
  <si>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</si>
  <si>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</si>
  <si>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</si>
  <si>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</si>
  <si>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</si>
  <si>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</si>
  <si>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</si>
  <si>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</si>
  <si>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</si>
  <si>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</si>
  <si>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</si>
  <si>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</si>
  <si>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</si>
  <si>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</si>
  <si>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</si>
  <si>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</si>
  <si>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</si>
  <si>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</si>
  <si>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</si>
  <si>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</si>
  <si>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</si>
  <si>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</si>
  <si>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</si>
  <si>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</si>
  <si>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</si>
  <si>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</si>
  <si>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</si>
  <si>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</si>
  <si>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</si>
  <si>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</si>
  <si>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</si>
  <si>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</si>
  <si>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</si>
  <si>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</si>
  <si>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</si>
  <si>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</si>
  <si>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</si>
  <si>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</si>
  <si>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</si>
  <si>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</si>
  <si>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</si>
  <si>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</si>
  <si>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</si>
  <si>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</si>
  <si>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</si>
  <si>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</si>
  <si>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</si>
  <si>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</si>
  <si>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</si>
  <si>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</si>
  <si>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</si>
  <si>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</si>
  <si>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</si>
  <si>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</si>
  <si>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</si>
  <si>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</si>
  <si>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</si>
  <si>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</si>
  <si>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</si>
  <si>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</si>
  <si>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</si>
  <si>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</si>
  <si>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</si>
  <si>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</si>
  <si>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</si>
  <si>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</si>
  <si>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</si>
  <si>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</si>
  <si>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</si>
  <si>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</si>
  <si>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</si>
  <si>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</si>
  <si>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</si>
  <si>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</si>
  <si>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</si>
  <si>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</si>
  <si>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</si>
  <si>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</si>
  <si>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</si>
  <si>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</si>
  <si>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</si>
  <si>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</si>
  <si>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</si>
  <si>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</si>
  <si>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</si>
  <si>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</si>
  <si>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</si>
  <si>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</si>
  <si>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</si>
  <si>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</si>
  <si>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</si>
  <si>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</si>
  <si>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</si>
  <si>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</si>
  <si>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</si>
  <si>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</si>
  <si>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</si>
  <si>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</si>
  <si>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</si>
  <si>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</si>
  <si>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</si>
  <si>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</si>
  <si>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</si>
  <si>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</si>
  <si>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</si>
  <si>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</si>
  <si>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</si>
  <si>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</si>
  <si>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</si>
  <si>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</si>
  <si>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</si>
  <si>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</si>
  <si>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</si>
  <si>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</si>
  <si>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</si>
  <si>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</si>
  <si>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</si>
  <si>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</si>
  <si>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</si>
  <si>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</si>
  <si>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</si>
  <si>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</si>
  <si>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</si>
  <si>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</si>
  <si>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</si>
  <si>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</si>
  <si>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</si>
  <si>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</si>
  <si>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</si>
  <si>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</si>
  <si>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</si>
  <si>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</si>
  <si>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</si>
  <si>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</si>
  <si>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</si>
  <si>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</si>
  <si>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</si>
  <si>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</si>
  <si>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</si>
  <si>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</si>
  <si>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</si>
  <si>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</si>
  <si>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</si>
  <si>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</si>
  <si>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</si>
  <si>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</si>
  <si>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</si>
  <si>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</si>
  <si>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</si>
  <si>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</si>
  <si>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</si>
  <si>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</si>
  <si>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</si>
  <si>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</si>
  <si>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</si>
  <si>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</si>
  <si>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</si>
  <si>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</si>
  <si>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</si>
  <si>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</si>
  <si>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</si>
  <si>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</si>
  <si>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</si>
  <si>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</si>
  <si>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</si>
  <si>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</si>
  <si>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</si>
  <si>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</si>
  <si>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</si>
  <si>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</si>
  <si>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</si>
  <si>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</si>
  <si>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</si>
  <si>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</si>
  <si>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</si>
  <si>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</si>
  <si>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</si>
  <si>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</si>
  <si>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</si>
  <si>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</si>
  <si>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</si>
  <si>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</si>
  <si>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</si>
  <si>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</si>
  <si>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</si>
  <si>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</si>
  <si>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</si>
  <si>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</si>
  <si>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</si>
  <si>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</si>
  <si>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</si>
  <si>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</si>
  <si>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</si>
  <si>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</si>
  <si>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</si>
  <si>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</si>
  <si>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</si>
  <si>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</si>
  <si>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</si>
  <si>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</si>
  <si>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</si>
  <si>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</si>
  <si>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</si>
  <si>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</si>
  <si>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</si>
  <si>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</si>
  <si>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</si>
  <si>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</si>
  <si>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</si>
  <si>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</si>
  <si>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</si>
  <si>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</si>
  <si>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</si>
  <si>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</si>
  <si>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</si>
  <si>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</si>
  <si>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</si>
  <si>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</si>
  <si>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</si>
  <si>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</si>
  <si>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</si>
  <si>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</si>
  <si>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</si>
  <si>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</si>
  <si>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</si>
  <si>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</si>
  <si>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</si>
  <si>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</si>
  <si>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</si>
  <si>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</si>
  <si>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</si>
  <si>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</si>
  <si>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</si>
  <si>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</si>
  <si>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</si>
  <si>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</si>
  <si>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</si>
  <si>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</si>
  <si>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</si>
  <si>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</si>
  <si>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</si>
  <si>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</si>
  <si>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</si>
  <si>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</si>
  <si>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</si>
  <si>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</si>
  <si>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</si>
  <si>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</si>
  <si>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</si>
  <si>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</si>
  <si>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</si>
  <si>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</si>
  <si>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</si>
  <si>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</si>
  <si>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</si>
  <si>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</si>
  <si>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</si>
  <si>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</si>
  <si>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</si>
  <si>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</si>
  <si>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</si>
  <si>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</si>
  <si>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</si>
  <si>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</si>
  <si>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</si>
  <si>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</si>
  <si>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</si>
  <si>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</si>
  <si>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</si>
  <si>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</si>
  <si>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</si>
  <si>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</si>
  <si>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</si>
  <si>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</si>
  <si>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</si>
  <si>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</si>
  <si>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</si>
  <si>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</si>
  <si>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</si>
  <si>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</si>
  <si>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</si>
  <si>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</si>
  <si>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</si>
  <si>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</si>
  <si>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</si>
  <si>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</si>
  <si>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</si>
  <si>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</si>
  <si>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</si>
  <si>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</si>
  <si>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</si>
  <si>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</si>
  <si>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</si>
  <si>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</si>
  <si>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</si>
  <si>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</si>
  <si>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</si>
  <si>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</si>
  <si>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</si>
  <si>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</si>
  <si>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</si>
  <si>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</si>
  <si>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</si>
  <si>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</si>
  <si>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</si>
  <si>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</si>
  <si>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</si>
  <si>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</si>
  <si>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</si>
  <si>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</si>
  <si>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</si>
  <si>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</si>
  <si>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</si>
  <si>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</si>
  <si>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</si>
  <si>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</si>
  <si>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</si>
  <si>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</si>
  <si>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</si>
  <si>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</si>
  <si>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</si>
  <si>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</si>
  <si>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</si>
  <si>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</si>
  <si>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</si>
  <si>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</si>
  <si>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</si>
  <si>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</si>
  <si>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</si>
  <si>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</si>
  <si>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</si>
  <si>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</si>
  <si>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</si>
  <si>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</si>
  <si>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</si>
  <si>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</si>
  <si>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</si>
  <si>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</si>
  <si>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</si>
  <si>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</si>
  <si>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</si>
  <si>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</si>
  <si>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</si>
  <si>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</si>
  <si>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</si>
  <si>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</si>
  <si>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</si>
  <si>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</si>
  <si>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</si>
  <si>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</si>
  <si>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</si>
  <si>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</si>
  <si>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</si>
  <si>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</si>
  <si>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</si>
  <si>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</si>
  <si>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</si>
  <si>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</si>
  <si>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</si>
  <si>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</si>
  <si>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</si>
  <si>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</si>
  <si>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</si>
  <si>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</si>
  <si>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</si>
  <si>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</si>
  <si>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</si>
  <si>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</si>
  <si>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</si>
  <si>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</si>
  <si>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</si>
  <si>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</si>
  <si>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</si>
  <si>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</si>
  <si>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</si>
  <si>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</si>
  <si>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</si>
  <si>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</si>
  <si>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</si>
  <si>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</si>
  <si>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</si>
  <si>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</si>
  <si>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</si>
  <si>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</si>
  <si>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</si>
  <si>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</si>
  <si>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</si>
  <si>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</si>
  <si>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</si>
  <si>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</si>
  <si>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</si>
  <si>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</si>
  <si>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</si>
  <si>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</si>
  <si>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</si>
  <si>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</si>
  <si>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</si>
  <si>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</si>
  <si>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</si>
  <si>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</si>
  <si>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</si>
  <si>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</si>
  <si>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</si>
  <si>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</si>
  <si>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</si>
  <si>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</si>
  <si>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</si>
  <si>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</si>
  <si>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</si>
  <si>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</si>
  <si>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</si>
  <si>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</si>
  <si>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</si>
  <si>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</si>
  <si>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</si>
  <si>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</si>
  <si>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</si>
  <si>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</si>
  <si>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</si>
  <si>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</si>
  <si>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</si>
  <si>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</si>
  <si>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</si>
  <si>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</si>
  <si>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</si>
  <si>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</si>
  <si>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</si>
  <si>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</si>
  <si>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</si>
  <si>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</si>
  <si>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</si>
  <si>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</si>
  <si>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</si>
  <si>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</si>
  <si>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</si>
  <si>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</si>
  <si>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</si>
  <si>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</si>
  <si>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</si>
  <si>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</si>
  <si>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</si>
  <si>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</si>
  <si>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</si>
  <si>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</si>
  <si>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</si>
  <si>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</si>
  <si>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</si>
  <si>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</si>
  <si>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</si>
  <si>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</si>
  <si>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</si>
  <si>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</si>
  <si>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</si>
  <si>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</si>
  <si>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</si>
  <si>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</si>
  <si>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</si>
  <si>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</si>
  <si>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</si>
  <si>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</si>
  <si>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</si>
  <si>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</si>
  <si>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</si>
  <si>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</si>
  <si>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</si>
  <si>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</si>
  <si>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</si>
  <si>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</si>
  <si>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</si>
  <si>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</si>
  <si>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</si>
  <si>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</si>
  <si>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</si>
  <si>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</si>
  <si>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</si>
  <si>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</si>
  <si>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</si>
  <si>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</si>
  <si>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</si>
  <si>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</si>
  <si>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</si>
  <si>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</si>
  <si>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</si>
  <si>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</si>
  <si>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</si>
  <si>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</si>
  <si>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</si>
  <si>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</si>
  <si>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</si>
  <si>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</si>
  <si>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</si>
  <si>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</si>
  <si>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</si>
  <si>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</si>
  <si>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</si>
  <si>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</si>
  <si>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</si>
  <si>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</si>
  <si>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</si>
  <si>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</si>
  <si>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</si>
  <si>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</si>
  <si>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</si>
  <si>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</si>
  <si>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</si>
  <si>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</si>
  <si>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</si>
  <si>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</si>
  <si>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</si>
  <si>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</si>
  <si>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</si>
  <si>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</si>
  <si>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</si>
  <si>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</si>
  <si>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</si>
  <si>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</si>
  <si>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</si>
  <si>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</si>
  <si>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</si>
  <si>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</si>
  <si>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</si>
  <si>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</si>
  <si>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</si>
  <si>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</si>
  <si>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</si>
  <si>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</si>
  <si>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</si>
  <si>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</si>
  <si>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</si>
  <si>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</si>
  <si>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</si>
  <si>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</si>
  <si>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</si>
  <si>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</si>
  <si>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</si>
  <si>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</si>
  <si>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</si>
  <si>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</si>
  <si>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</si>
  <si>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</si>
  <si>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</si>
  <si>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</si>
  <si>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</si>
  <si>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</si>
  <si>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</si>
  <si>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</si>
  <si>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</si>
  <si>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</si>
  <si>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</si>
  <si>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</si>
  <si>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</si>
  <si>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</si>
  <si>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</si>
  <si>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</si>
  <si>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</si>
  <si>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</si>
  <si>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</si>
  <si>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</si>
  <si>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</si>
  <si>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</si>
  <si>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</si>
  <si>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</si>
  <si>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</si>
  <si>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</si>
  <si>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</si>
  <si>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</si>
  <si>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</si>
  <si>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</si>
  <si>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</si>
  <si>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</si>
  <si>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</si>
  <si>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</si>
  <si>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</si>
  <si>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</si>
  <si>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</si>
  <si>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</si>
  <si>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</si>
  <si>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</si>
  <si>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</si>
  <si>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</si>
  <si>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</si>
  <si>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</si>
  <si>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</si>
  <si>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</si>
  <si>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</si>
  <si>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</si>
  <si>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</si>
  <si>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</si>
  <si>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</si>
  <si>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</si>
  <si>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</si>
  <si>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</si>
  <si>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</si>
  <si>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</si>
  <si>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</si>
  <si>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</si>
  <si>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</si>
  <si>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</si>
  <si>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</si>
  <si>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</si>
  <si>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</si>
  <si>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</si>
  <si>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</si>
  <si>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</si>
  <si>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</si>
  <si>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</si>
  <si>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</si>
  <si>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</si>
  <si>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</si>
  <si>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</si>
  <si>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</si>
  <si>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</si>
  <si>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</si>
  <si>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</si>
  <si>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</si>
  <si>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</si>
  <si>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</si>
  <si>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</si>
  <si>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</si>
  <si>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</si>
  <si>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</si>
  <si>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</si>
  <si>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</si>
  <si>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</si>
  <si>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</si>
  <si>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</si>
  <si>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</si>
  <si>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</si>
  <si>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</si>
  <si>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</si>
  <si>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</si>
  <si>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</si>
  <si>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</si>
  <si>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</si>
  <si>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</si>
  <si>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</si>
  <si>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</si>
  <si>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</si>
  <si>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</si>
  <si>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</si>
  <si>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</si>
  <si>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</si>
  <si>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</si>
  <si>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</si>
  <si>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</si>
  <si>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</si>
  <si>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</si>
  <si>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</si>
  <si>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</si>
  <si>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</si>
  <si>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</si>
  <si>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</si>
  <si>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</si>
  <si>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</si>
  <si>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</si>
  <si>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</si>
  <si>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</si>
  <si>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</si>
  <si>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</si>
  <si>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</si>
  <si>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</si>
  <si>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</si>
  <si>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</si>
  <si>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</si>
  <si>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</si>
  <si>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</si>
  <si>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</si>
  <si>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</si>
  <si>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</si>
  <si>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</si>
  <si>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</si>
  <si>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</si>
  <si>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</si>
  <si>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</si>
  <si>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</si>
  <si>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</si>
  <si>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</si>
  <si>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</si>
  <si>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</si>
  <si>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</si>
  <si>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</si>
  <si>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</si>
  <si>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</si>
  <si>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</si>
  <si>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</si>
  <si>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</si>
  <si>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</si>
  <si>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</si>
  <si>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</si>
  <si>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</si>
  <si>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</si>
  <si>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</si>
  <si>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</si>
  <si>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</si>
  <si>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</si>
  <si>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</si>
  <si>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</si>
  <si>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</si>
  <si>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</si>
  <si>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</si>
  <si>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</si>
  <si>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</si>
  <si>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</si>
  <si>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</si>
  <si>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</si>
  <si>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</si>
  <si>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</si>
  <si>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</si>
  <si>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</si>
  <si>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</si>
  <si>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</si>
  <si>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</si>
  <si>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</si>
  <si>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</si>
  <si>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</si>
  <si>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</si>
  <si>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</si>
  <si>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</si>
  <si>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</si>
  <si>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</si>
  <si>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</si>
  <si>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</si>
  <si>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</si>
  <si>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</si>
  <si>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</si>
  <si>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</si>
  <si>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</si>
  <si>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</si>
  <si>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</si>
  <si>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</si>
  <si>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</si>
  <si>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</si>
  <si>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</si>
  <si>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</si>
  <si>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</si>
  <si>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</si>
  <si>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</si>
  <si>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</si>
  <si>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</si>
  <si>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</si>
  <si>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</si>
  <si>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</si>
  <si>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</si>
  <si>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</si>
  <si>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</si>
  <si>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</si>
  <si>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</si>
  <si>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</si>
  <si>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</si>
  <si>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</si>
  <si>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</si>
  <si>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</si>
  <si>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</si>
  <si>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</si>
  <si>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</si>
  <si>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</si>
  <si>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</si>
  <si>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</si>
  <si>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</si>
  <si>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</si>
  <si>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</si>
  <si>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</si>
  <si>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</si>
  <si>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</si>
  <si>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</si>
  <si>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</si>
  <si>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</si>
  <si>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</si>
  <si>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</si>
  <si>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</si>
  <si>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</si>
  <si>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</si>
  <si>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</si>
  <si>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</si>
  <si>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</si>
  <si>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</si>
  <si>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</si>
  <si>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</si>
  <si>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</si>
  <si>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</si>
  <si>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</si>
  <si>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</si>
  <si>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</si>
  <si>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</si>
  <si>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</si>
  <si>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</si>
  <si>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</si>
  <si>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</si>
  <si>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</si>
  <si>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</si>
  <si>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</si>
  <si>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</si>
  <si>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</si>
  <si>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</si>
  <si>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</si>
  <si>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</si>
  <si>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</si>
  <si>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</si>
  <si>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</si>
  <si>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</si>
  <si>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</si>
  <si>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</si>
  <si>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</si>
  <si>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</si>
  <si>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</si>
  <si>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</si>
  <si>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</si>
  <si>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</si>
  <si>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</si>
  <si>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</si>
  <si>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</si>
  <si>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</si>
  <si>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</si>
  <si>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</si>
  <si>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</si>
  <si>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</si>
  <si>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</si>
  <si>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</si>
  <si>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</si>
  <si>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</si>
  <si>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</si>
  <si>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</si>
  <si>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</si>
  <si>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</si>
  <si>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</si>
  <si>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</si>
  <si>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</si>
  <si>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</si>
  <si>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</si>
  <si>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</si>
  <si>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</si>
  <si>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</si>
  <si>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</si>
  <si>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</si>
  <si>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</si>
  <si>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</si>
  <si>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</si>
  <si>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</si>
  <si>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</si>
  <si>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</si>
  <si>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</si>
  <si>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</si>
  <si>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</si>
  <si>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</si>
  <si>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</si>
  <si>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</si>
  <si>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</si>
  <si>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</si>
  <si>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</si>
  <si>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</si>
  <si>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</si>
  <si>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</si>
  <si>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</si>
  <si>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</si>
  <si>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</si>
  <si>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</si>
  <si>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</si>
  <si>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</si>
  <si>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</si>
  <si>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</si>
  <si>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</si>
  <si>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</si>
  <si>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</si>
  <si>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</si>
  <si>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</si>
  <si>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</si>
  <si>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</si>
  <si>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</si>
  <si>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</si>
  <si>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</si>
  <si>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</si>
  <si>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</si>
  <si>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</si>
  <si>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</si>
  <si>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</si>
  <si>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</si>
  <si>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</si>
  <si>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</si>
  <si>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</si>
  <si>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</si>
  <si>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</si>
  <si>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</si>
  <si>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</si>
  <si>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</si>
  <si>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</si>
  <si>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</si>
  <si>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</si>
  <si>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</si>
  <si>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</si>
  <si>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</si>
  <si>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</si>
  <si>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</si>
  <si>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</si>
  <si>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</si>
  <si>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</si>
  <si>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</si>
  <si>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</si>
  <si>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</si>
  <si>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</si>
  <si>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</si>
  <si>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</si>
  <si>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</si>
  <si>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</si>
  <si>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</si>
  <si>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</si>
  <si>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</si>
  <si>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</si>
  <si>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</si>
  <si>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</si>
  <si>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</si>
  <si>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</si>
  <si>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</si>
  <si>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</si>
  <si>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</si>
  <si>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</si>
  <si>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</si>
  <si>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</si>
  <si>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</si>
  <si>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</si>
  <si>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</si>
  <si>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</si>
  <si>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</si>
  <si>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</si>
  <si>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</si>
  <si>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</si>
  <si>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</si>
  <si>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</si>
  <si>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</si>
  <si>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</si>
  <si>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</si>
  <si>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</si>
  <si>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</si>
  <si>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</si>
  <si>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</si>
  <si>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</si>
  <si>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</si>
  <si>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</si>
  <si>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</si>
  <si>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</si>
  <si>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</si>
  <si>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</si>
  <si>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</si>
  <si>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</si>
  <si>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</si>
  <si>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</si>
  <si>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</si>
  <si>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</si>
  <si>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</si>
  <si>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</si>
  <si>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</si>
  <si>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</si>
  <si>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</si>
  <si>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</si>
  <si>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</si>
  <si>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</si>
  <si>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</si>
  <si>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</si>
  <si>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</si>
  <si>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</si>
  <si>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</si>
  <si>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</si>
  <si>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</si>
  <si>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</si>
  <si>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</si>
  <si>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</si>
  <si>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</si>
  <si>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</si>
  <si>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</si>
  <si>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</si>
  <si>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</si>
  <si>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</si>
  <si>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</si>
  <si>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</si>
  <si>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</si>
  <si>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</si>
  <si>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</si>
  <si>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</si>
  <si>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</si>
  <si>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</si>
  <si>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</si>
  <si>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</si>
  <si>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</si>
  <si>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</si>
  <si>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</si>
  <si>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</si>
  <si>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</si>
  <si>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</si>
  <si>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</si>
  <si>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</si>
  <si>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</si>
  <si>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</si>
  <si>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</si>
  <si>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</si>
  <si>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</si>
  <si>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</si>
  <si>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</si>
  <si>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</si>
  <si>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</si>
  <si>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</si>
  <si>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</si>
  <si>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</si>
  <si>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</si>
  <si>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</si>
  <si>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</si>
  <si>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</si>
  <si>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</si>
  <si>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</si>
  <si>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</si>
  <si>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</si>
  <si>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</si>
  <si>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</si>
  <si>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</si>
  <si>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</si>
  <si>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</si>
  <si>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</si>
  <si>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</si>
  <si>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</si>
  <si>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</si>
  <si>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</si>
  <si>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</si>
  <si>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</si>
  <si>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</si>
  <si>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</si>
  <si>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</si>
  <si>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</si>
  <si>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</si>
  <si>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</si>
  <si>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</si>
  <si>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</si>
  <si>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</si>
  <si>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</si>
  <si>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</si>
  <si>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</si>
  <si>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</si>
  <si>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</si>
  <si>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</si>
  <si>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</si>
  <si>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</si>
  <si>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</si>
  <si>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</si>
  <si>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</si>
  <si>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</si>
  <si>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</si>
  <si>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</si>
  <si>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</si>
  <si>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</si>
  <si>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</si>
  <si>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</si>
  <si>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</si>
  <si>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</si>
  <si>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</si>
  <si>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</si>
  <si>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</si>
  <si>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</si>
  <si>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</si>
  <si>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</si>
  <si>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</si>
  <si>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</si>
  <si>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</si>
  <si>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</si>
  <si>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</si>
  <si>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</si>
  <si>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</si>
  <si>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</si>
  <si>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</si>
  <si>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</si>
  <si>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</si>
  <si>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</si>
  <si>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</si>
  <si>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</si>
  <si>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</si>
  <si>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</si>
  <si>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</si>
  <si>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</si>
  <si>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</si>
  <si>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</si>
  <si>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</si>
  <si>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</si>
  <si>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</si>
  <si>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</si>
  <si>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</si>
  <si>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</si>
  <si>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</si>
  <si>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</si>
  <si>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</si>
  <si>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</si>
  <si>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</si>
  <si>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</si>
  <si>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</si>
  <si>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</si>
  <si>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</si>
  <si>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</si>
  <si>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</si>
  <si>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</si>
  <si>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</si>
  <si>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</si>
  <si>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</si>
  <si>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</si>
  <si>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</si>
  <si>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</si>
  <si>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</si>
  <si>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</si>
  <si>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</si>
  <si>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</si>
  <si>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</si>
  <si>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</si>
  <si>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</si>
  <si>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</si>
  <si>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</si>
  <si>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</si>
  <si>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</si>
  <si>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</si>
  <si>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</si>
  <si>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</si>
  <si>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</si>
  <si>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</si>
  <si>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</si>
  <si>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</si>
  <si>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</si>
  <si>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</si>
  <si>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</si>
  <si>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</si>
  <si>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</si>
  <si>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</si>
  <si>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</si>
  <si>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</si>
  <si>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</si>
  <si>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</si>
  <si>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</si>
  <si>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</si>
  <si>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</si>
  <si>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</si>
  <si>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</si>
  <si>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</si>
  <si>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</si>
  <si>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</si>
  <si>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</si>
  <si>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</si>
  <si>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</si>
  <si>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</si>
  <si>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</si>
  <si>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</si>
  <si>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</si>
  <si>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</si>
  <si>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</si>
  <si>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</si>
  <si>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</si>
  <si>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</si>
  <si>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</si>
  <si>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</si>
  <si>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</si>
  <si>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</si>
  <si>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</si>
  <si>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</si>
  <si>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</si>
  <si>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</si>
  <si>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</si>
  <si>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</si>
  <si>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</si>
  <si>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</si>
  <si>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</si>
  <si>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</si>
  <si>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</si>
  <si>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</si>
  <si>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</si>
  <si>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</si>
  <si>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</si>
  <si>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</si>
  <si>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</si>
  <si>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</si>
  <si>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</si>
  <si>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</si>
  <si>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</si>
  <si>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</si>
  <si>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</si>
  <si>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</si>
  <si>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</si>
  <si>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</si>
  <si>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</si>
  <si>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</si>
  <si>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</si>
  <si>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</si>
  <si>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</si>
  <si>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</si>
  <si>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</si>
  <si>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</si>
  <si>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</si>
  <si>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</si>
  <si>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</si>
  <si>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</si>
  <si>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</si>
  <si>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</si>
  <si>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</si>
  <si>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</si>
  <si>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</si>
  <si>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</si>
  <si>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</si>
  <si>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</si>
  <si>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</si>
  <si>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</si>
  <si>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</si>
  <si>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</si>
  <si>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</si>
  <si>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</si>
  <si>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</si>
  <si>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</si>
  <si>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</si>
  <si>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</si>
  <si>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</si>
  <si>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</si>
  <si>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</si>
  <si>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</si>
  <si>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</si>
  <si>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</si>
  <si>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</si>
  <si>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</si>
  <si>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</si>
  <si>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</si>
  <si>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</si>
  <si>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</si>
  <si>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</si>
  <si>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</si>
  <si>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</si>
  <si>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</si>
  <si>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</si>
  <si>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</si>
  <si>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</si>
  <si>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</si>
  <si>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</si>
  <si>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</si>
  <si>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</si>
  <si>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</si>
  <si>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</si>
  <si>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</si>
  <si>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</si>
  <si>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</si>
  <si>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</si>
  <si>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</si>
  <si>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</si>
  <si>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</si>
  <si>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</si>
  <si>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</si>
  <si>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</si>
  <si>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</si>
  <si>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</si>
  <si>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</si>
  <si>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</si>
  <si>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</si>
  <si>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</si>
  <si>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</si>
  <si>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</si>
  <si>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</si>
  <si>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</si>
  <si>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</si>
  <si>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</si>
  <si>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</si>
  <si>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</si>
  <si>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</si>
  <si>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</si>
  <si>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</si>
  <si>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</si>
  <si>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</si>
  <si>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</si>
  <si>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</si>
  <si>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</si>
  <si>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</si>
  <si>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</si>
  <si>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</si>
  <si>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</si>
  <si>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</si>
  <si>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</si>
  <si>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</si>
  <si>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</si>
  <si>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</si>
  <si>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</si>
  <si>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</si>
  <si>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</si>
  <si>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</si>
  <si>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</si>
  <si>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</si>
  <si>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</si>
  <si>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</si>
  <si>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</si>
  <si>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</si>
  <si>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</si>
  <si>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</si>
  <si>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</si>
  <si>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</si>
  <si>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</si>
  <si>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</si>
  <si>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</si>
  <si>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</si>
  <si>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</si>
  <si>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</si>
  <si>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</si>
  <si>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</si>
  <si>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</si>
  <si>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</si>
  <si>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</si>
  <si>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</si>
  <si>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</si>
  <si>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</si>
  <si>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</si>
  <si>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</si>
  <si>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</si>
  <si>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</si>
  <si>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</si>
  <si>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</si>
  <si>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</si>
  <si>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</si>
  <si>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</si>
  <si>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</si>
  <si>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</si>
  <si>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</si>
  <si>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</si>
  <si>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</si>
  <si>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</si>
  <si>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</si>
  <si>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</si>
  <si>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</si>
  <si>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</si>
  <si>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</si>
  <si>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</si>
  <si>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</si>
  <si>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</si>
  <si>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</si>
  <si>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</si>
  <si>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</si>
  <si>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</si>
  <si>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</si>
  <si>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</si>
  <si>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</si>
  <si>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</si>
  <si>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</si>
  <si>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</si>
  <si>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</si>
  <si>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</si>
  <si>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</si>
  <si>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</si>
  <si>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</si>
  <si>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</si>
  <si>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</si>
  <si>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</si>
  <si>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</si>
  <si>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</si>
  <si>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</si>
  <si>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</si>
  <si>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</si>
  <si>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</si>
  <si>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</si>
  <si>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</si>
  <si>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</si>
  <si>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</si>
  <si>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</si>
  <si>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</si>
  <si>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</si>
  <si>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</si>
  <si>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</si>
  <si>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</si>
  <si>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</si>
  <si>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</si>
  <si>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</si>
  <si>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</si>
  <si>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</si>
  <si>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</si>
  <si>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</si>
  <si>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</si>
  <si>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</si>
  <si>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</si>
  <si>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</si>
  <si>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</si>
  <si>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</si>
  <si>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</si>
  <si>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</si>
  <si>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</si>
  <si>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</si>
  <si>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</si>
  <si>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</si>
  <si>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</si>
  <si>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</si>
  <si>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</si>
  <si>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</si>
  <si>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</si>
  <si>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</si>
  <si>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</si>
  <si>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</si>
  <si>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</si>
  <si>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</si>
  <si>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</si>
  <si>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</si>
  <si>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</si>
  <si>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</si>
  <si>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</si>
  <si>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</si>
  <si>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</si>
  <si>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</si>
  <si>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</si>
  <si>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</si>
  <si>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</si>
  <si>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</si>
  <si>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</si>
  <si>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</si>
  <si>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</si>
  <si>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</si>
  <si>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</si>
  <si>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</si>
  <si>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</si>
  <si>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</si>
  <si>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</si>
  <si>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</si>
  <si>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</si>
  <si>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</si>
  <si>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</si>
  <si>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</si>
  <si>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</si>
  <si>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</si>
  <si>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</si>
  <si>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</si>
  <si>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</si>
  <si>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</si>
  <si>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</si>
  <si>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</si>
  <si>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</si>
  <si>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</si>
  <si>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</si>
  <si>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</si>
  <si>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</si>
  <si>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</si>
  <si>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</si>
  <si>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</si>
  <si>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</si>
  <si>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</si>
  <si>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</si>
  <si>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</si>
  <si>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</si>
  <si>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</si>
  <si>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</si>
  <si>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</si>
  <si>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</si>
  <si>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</si>
  <si>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</si>
  <si>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</si>
  <si>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</si>
  <si>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</si>
  <si>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</si>
  <si>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</si>
  <si>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</si>
  <si>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</si>
  <si>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</si>
  <si>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</si>
  <si>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</si>
  <si>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</si>
  <si>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</si>
  <si>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</si>
  <si>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</si>
  <si>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</si>
  <si>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</si>
  <si>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</si>
  <si>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</si>
  <si>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</si>
  <si>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</si>
  <si>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</si>
  <si>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</si>
  <si>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</si>
  <si>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</si>
  <si>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</si>
  <si>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</si>
  <si>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</si>
  <si>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</si>
  <si>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</si>
  <si>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</si>
  <si>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</si>
  <si>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</si>
  <si>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</si>
  <si>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</si>
  <si>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</si>
  <si>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</si>
  <si>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</si>
  <si>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</si>
  <si>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</si>
  <si>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</si>
  <si>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</si>
  <si>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</si>
  <si>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</si>
  <si>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</si>
  <si>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</si>
  <si>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</si>
  <si>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</si>
  <si>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</si>
  <si>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</si>
  <si>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</si>
  <si>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</si>
  <si>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</si>
  <si>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</si>
  <si>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</si>
  <si>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</si>
  <si>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</si>
  <si>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</si>
  <si>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</si>
  <si>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</si>
  <si>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</si>
  <si>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</si>
  <si>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</si>
  <si>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</si>
  <si>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</si>
  <si>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</si>
  <si>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</si>
  <si>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</si>
  <si>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</si>
  <si>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</si>
  <si>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</si>
  <si>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</si>
  <si>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</si>
  <si>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</si>
  <si>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</si>
  <si>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</si>
  <si>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</si>
  <si>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</si>
  <si>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</si>
  <si>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</si>
  <si>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</si>
  <si>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</si>
  <si>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</si>
  <si>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</si>
  <si>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</si>
  <si>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</si>
  <si>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</si>
  <si>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</si>
  <si>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</si>
  <si>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</si>
  <si>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</si>
  <si>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</si>
  <si>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</si>
  <si>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</si>
  <si>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</si>
  <si>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</si>
  <si>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</si>
  <si>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</si>
  <si>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</si>
  <si>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</si>
  <si>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</si>
  <si>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</si>
  <si>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</si>
  <si>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</si>
  <si>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</si>
  <si>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</si>
  <si>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</si>
  <si>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</si>
  <si>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</si>
  <si>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</si>
  <si>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</si>
  <si>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</si>
  <si>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</si>
  <si>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</si>
  <si>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</si>
  <si>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</si>
  <si>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</si>
  <si>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</si>
  <si>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</si>
  <si>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</si>
  <si>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</si>
  <si>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</si>
  <si>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</si>
  <si>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</si>
  <si>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</si>
  <si>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</si>
  <si>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</si>
  <si>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</si>
  <si>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</si>
  <si>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</si>
  <si>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</si>
  <si>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</si>
  <si>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</si>
  <si>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</si>
  <si>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</si>
  <si>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</si>
  <si>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</si>
  <si>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</si>
  <si>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</si>
  <si>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</si>
  <si>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</si>
  <si>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</si>
  <si>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</si>
  <si>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</si>
  <si>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</si>
  <si>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</si>
  <si>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</si>
  <si>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</si>
  <si>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</si>
  <si>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</si>
  <si>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</si>
  <si>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</si>
  <si>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</si>
  <si>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</si>
  <si>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</si>
  <si>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</si>
  <si>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</si>
  <si>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</si>
  <si>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</si>
  <si>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</si>
  <si>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</si>
  <si>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</si>
  <si>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</si>
  <si>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</si>
  <si>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</si>
  <si>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</si>
  <si>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</si>
  <si>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</si>
  <si>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</si>
  <si>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</si>
  <si>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</si>
  <si>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</si>
  <si>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</si>
  <si>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</si>
  <si>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</si>
  <si>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</si>
  <si>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</si>
  <si>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</si>
  <si>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</si>
  <si>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</si>
  <si>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</si>
  <si>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</si>
  <si>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</si>
  <si>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</si>
  <si>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</si>
  <si>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</si>
  <si>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</si>
  <si>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</si>
  <si>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</si>
  <si>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</si>
  <si>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</si>
  <si>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</si>
  <si>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</si>
  <si>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</si>
  <si>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</si>
  <si>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</si>
  <si>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</si>
  <si>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</si>
  <si>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</si>
  <si>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</si>
  <si>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</si>
  <si>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</si>
  <si>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</si>
  <si>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</si>
  <si>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</si>
  <si>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</si>
  <si>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</si>
  <si>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</si>
  <si>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</si>
  <si>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</si>
  <si>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</si>
  <si>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</si>
  <si>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</si>
  <si>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</si>
  <si>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</si>
  <si>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</si>
  <si>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</si>
  <si>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</si>
  <si>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</si>
  <si>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</si>
  <si>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</si>
  <si>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</si>
  <si>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</si>
  <si>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</si>
  <si>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</si>
  <si>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</si>
  <si>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</si>
  <si>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</si>
  <si>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</si>
  <si>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</si>
  <si>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</si>
  <si>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</si>
  <si>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</si>
  <si>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</si>
  <si>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</si>
  <si>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</si>
  <si>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</si>
  <si>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</si>
  <si>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</si>
  <si>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</si>
  <si>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</si>
  <si>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</si>
  <si>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</si>
  <si>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</si>
  <si>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</si>
  <si>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</si>
  <si>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</si>
  <si>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</si>
  <si>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</si>
  <si>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</si>
  <si>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</si>
  <si>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</si>
  <si>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</si>
  <si>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</si>
  <si>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</si>
  <si>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</si>
  <si>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</si>
  <si>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</si>
  <si>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</si>
  <si>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</si>
  <si>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</si>
  <si>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</si>
  <si>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</si>
  <si>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</si>
  <si>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</si>
  <si>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</si>
  <si>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</si>
  <si>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</si>
  <si>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</si>
  <si>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</si>
  <si>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</si>
  <si>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</si>
  <si>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</si>
  <si>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</si>
  <si>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</si>
  <si>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</si>
  <si>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</si>
  <si>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</si>
  <si>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</si>
  <si>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</si>
  <si>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</si>
  <si>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</si>
  <si>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</si>
  <si>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</si>
  <si>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</si>
  <si>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</si>
  <si>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</si>
  <si>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</si>
  <si>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</si>
  <si>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</si>
  <si>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</si>
  <si>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</si>
  <si>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</si>
  <si>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</si>
  <si>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</si>
  <si>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</si>
  <si>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</si>
  <si>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</si>
  <si>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</si>
  <si>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</si>
  <si>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</si>
  <si>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</si>
  <si>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</si>
  <si>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</si>
  <si>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</si>
  <si>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</si>
  <si>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</si>
  <si>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</si>
  <si>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</si>
  <si>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</si>
  <si>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</si>
  <si>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</si>
  <si>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</si>
  <si>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</si>
  <si>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</si>
  <si>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</si>
  <si>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</si>
  <si>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</si>
  <si>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</si>
  <si>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</si>
  <si>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</si>
  <si>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</si>
  <si>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</si>
  <si>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</si>
  <si>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</si>
  <si>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</si>
  <si>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</si>
  <si>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</si>
  <si>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</si>
  <si>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</si>
  <si>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</si>
  <si>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</si>
  <si>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</si>
  <si>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</si>
  <si>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</si>
  <si>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</si>
  <si>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</si>
  <si>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</si>
  <si>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</si>
  <si>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</si>
  <si>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</si>
  <si>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</si>
  <si>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</si>
  <si>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</si>
  <si>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</si>
  <si>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</si>
  <si>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</si>
  <si>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</si>
  <si>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</si>
  <si>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</si>
  <si>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</si>
  <si>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</si>
  <si>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</si>
  <si>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</si>
  <si>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</si>
  <si>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</si>
  <si>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</si>
  <si>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</si>
  <si>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</si>
  <si>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</si>
  <si>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</si>
  <si>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</si>
  <si>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</si>
  <si>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</si>
  <si>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</si>
  <si>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</si>
  <si>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</si>
  <si>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</si>
  <si>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</si>
  <si>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</si>
  <si>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</si>
  <si>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</si>
  <si>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</si>
  <si>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</si>
  <si>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</si>
  <si>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</si>
  <si>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</si>
  <si>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</si>
  <si>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</si>
  <si>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</si>
  <si>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</si>
  <si>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</si>
  <si>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</si>
  <si>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</si>
  <si>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</si>
  <si>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</si>
  <si>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</si>
  <si>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</si>
  <si>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</si>
  <si>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</si>
  <si>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</si>
  <si>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</si>
  <si>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</si>
  <si>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</si>
  <si>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</si>
  <si>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</si>
  <si>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</si>
  <si>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</si>
  <si>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</si>
  <si>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</si>
  <si>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</si>
  <si>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</si>
  <si>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</si>
  <si>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</si>
  <si>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</si>
  <si>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</si>
  <si>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</si>
  <si>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</si>
  <si>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</si>
  <si>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</si>
  <si>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</si>
  <si>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</si>
  <si>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</si>
  <si>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</si>
  <si>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</si>
  <si>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</si>
  <si>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</si>
  <si>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</si>
  <si>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</si>
  <si>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</si>
  <si>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</si>
  <si>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</si>
  <si>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</si>
  <si>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</si>
  <si>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</si>
  <si>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</si>
  <si>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</si>
  <si>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</si>
  <si>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</si>
  <si>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</si>
  <si>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</si>
  <si>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</si>
  <si>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</si>
  <si>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</si>
  <si>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</si>
  <si>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</si>
  <si>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</si>
  <si>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</si>
  <si>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</si>
  <si>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</si>
  <si>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</si>
  <si>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</si>
  <si>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</si>
  <si>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</si>
  <si>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</si>
  <si>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</si>
  <si>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</si>
  <si>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</si>
  <si>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</si>
  <si>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</si>
  <si>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</si>
  <si>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</si>
  <si>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</si>
  <si>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</si>
  <si>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</si>
  <si>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</si>
  <si>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</si>
  <si>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</si>
  <si>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</si>
  <si>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</si>
  <si>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</si>
  <si>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</si>
  <si>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</si>
  <si>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</si>
  <si>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</si>
  <si>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</si>
  <si>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</si>
  <si>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</si>
  <si>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</si>
  <si>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</si>
  <si>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</si>
  <si>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</si>
  <si>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</si>
  <si>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</si>
  <si>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</si>
  <si>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</si>
  <si>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</si>
  <si>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</si>
  <si>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</si>
  <si>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</si>
  <si>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</si>
  <si>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</si>
  <si>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</si>
  <si>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</si>
  <si>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</si>
  <si>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</si>
  <si>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</si>
  <si>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</si>
  <si>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</si>
  <si>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</si>
  <si>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</si>
  <si>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</si>
  <si>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</si>
  <si>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</si>
  <si>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</si>
  <si>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</si>
  <si>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</si>
  <si>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</si>
  <si>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</si>
  <si>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</si>
  <si>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</si>
  <si>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</si>
  <si>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</si>
  <si>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</si>
  <si>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</si>
  <si>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</si>
  <si>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</si>
  <si>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</si>
  <si>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</si>
  <si>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</si>
  <si>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</si>
  <si>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</si>
  <si>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</si>
  <si>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</si>
  <si>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</si>
  <si>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</si>
  <si>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</si>
  <si>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</si>
  <si>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</si>
  <si>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</si>
  <si>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</si>
  <si>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</si>
  <si>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</si>
  <si>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</si>
  <si>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</si>
  <si>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</si>
  <si>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</si>
  <si>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</si>
  <si>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</si>
  <si>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</si>
  <si>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</si>
  <si>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</si>
  <si>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</si>
  <si>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</si>
  <si>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</si>
  <si>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</si>
  <si>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</si>
  <si>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</si>
  <si>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</si>
  <si>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</si>
  <si>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</si>
  <si>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</si>
  <si>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</si>
  <si>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</si>
  <si>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</si>
  <si>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</si>
  <si>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</si>
  <si>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</si>
  <si>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</si>
  <si>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</si>
  <si>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</si>
  <si>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</si>
  <si>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</si>
  <si>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</si>
  <si>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</si>
  <si>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</si>
  <si>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</si>
  <si>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</si>
  <si>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</si>
  <si>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</si>
  <si>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</si>
  <si>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</si>
  <si>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</si>
  <si>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</si>
  <si>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</si>
  <si>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</si>
  <si>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</si>
  <si>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</si>
  <si>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</si>
  <si>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</si>
  <si>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</si>
  <si>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</si>
  <si>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</si>
  <si>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</si>
  <si>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</si>
  <si>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</si>
  <si>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</si>
  <si>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</si>
  <si>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</si>
  <si>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</si>
  <si>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</si>
  <si>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</si>
  <si>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</si>
  <si>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</si>
  <si>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</si>
  <si>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</si>
  <si>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</si>
  <si>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</si>
  <si>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</si>
  <si>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</si>
  <si>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</si>
  <si>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</si>
  <si>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</si>
  <si>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</si>
  <si>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</si>
  <si>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</si>
  <si>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</si>
  <si>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</si>
  <si>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</si>
  <si>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</si>
  <si>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</si>
  <si>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</si>
  <si>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</si>
  <si>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</si>
  <si>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</si>
  <si>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</si>
  <si>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</si>
  <si>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</si>
  <si>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</si>
  <si>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</si>
  <si>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</si>
  <si>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</si>
  <si>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</si>
  <si>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</si>
  <si>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</si>
  <si>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</si>
  <si>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</si>
  <si>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</si>
  <si>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</si>
  <si>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</si>
  <si>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</si>
  <si>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</si>
  <si>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</si>
  <si>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</si>
  <si>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</si>
  <si>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</si>
  <si>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</si>
  <si>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</si>
  <si>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</si>
  <si>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</si>
  <si>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</si>
  <si>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</si>
  <si>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</si>
  <si>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</si>
  <si>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</si>
  <si>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</si>
  <si>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</si>
  <si>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</si>
  <si>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</si>
  <si>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</si>
  <si>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</si>
  <si>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</si>
  <si>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</si>
  <si>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</si>
  <si>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</si>
  <si>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</si>
  <si>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</si>
  <si>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</si>
  <si>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</si>
  <si>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</si>
  <si>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</si>
  <si>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</si>
  <si>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</si>
  <si>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</si>
  <si>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</si>
  <si>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</si>
  <si>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</si>
  <si>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</si>
  <si>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</si>
  <si>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</si>
  <si>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</si>
  <si>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</si>
  <si>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</si>
  <si>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</si>
  <si>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</si>
  <si>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</si>
  <si>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</si>
  <si>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</si>
  <si>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</si>
  <si>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</si>
  <si>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</si>
  <si>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</si>
  <si>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</si>
  <si>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</si>
  <si>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</si>
  <si>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</si>
  <si>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</si>
  <si>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</si>
  <si>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</si>
  <si>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</si>
  <si>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</si>
  <si>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</si>
  <si>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</si>
  <si>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</si>
  <si>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</si>
  <si>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</si>
  <si>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</si>
  <si>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</si>
  <si>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</si>
  <si>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</si>
  <si>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</si>
  <si>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</si>
  <si>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</si>
  <si>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</si>
  <si>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</si>
  <si>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</si>
  <si>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</si>
  <si>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</si>
  <si>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</si>
  <si>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</si>
  <si>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</si>
  <si>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</si>
  <si>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</si>
  <si>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</si>
  <si>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</si>
  <si>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</si>
  <si>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</si>
  <si>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</si>
  <si>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</si>
  <si>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</si>
  <si>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</si>
  <si>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</si>
  <si>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</si>
  <si>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</si>
  <si>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</si>
  <si>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</si>
  <si>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</si>
  <si>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</si>
  <si>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</si>
  <si>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</si>
  <si>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</si>
  <si>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</si>
  <si>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</si>
  <si>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</si>
  <si>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</si>
  <si>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</si>
  <si>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</si>
  <si>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</si>
  <si>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</si>
  <si>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</si>
  <si>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</si>
  <si>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</si>
  <si>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</si>
  <si>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</si>
  <si>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</si>
  <si>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</si>
  <si>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</si>
  <si>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</si>
  <si>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</si>
  <si>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</si>
  <si>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</si>
  <si>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</si>
  <si>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</si>
  <si>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</si>
  <si>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</si>
  <si>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</si>
  <si>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</si>
  <si>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</si>
  <si>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</si>
  <si>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</si>
  <si>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</si>
  <si>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</si>
  <si>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</si>
  <si>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</si>
  <si>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</si>
  <si>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</si>
  <si>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</si>
  <si>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</si>
  <si>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</si>
  <si>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</si>
  <si>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</si>
  <si>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</si>
  <si>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</si>
  <si>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</si>
  <si>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</si>
  <si>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</si>
  <si>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</si>
  <si>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</si>
  <si>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</si>
  <si>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</si>
  <si>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</si>
  <si>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</si>
  <si>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</si>
  <si>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</si>
  <si>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</si>
  <si>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</si>
  <si>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</si>
  <si>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</si>
  <si>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</si>
  <si>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</si>
  <si>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</si>
  <si>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</si>
  <si>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</si>
  <si>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</si>
  <si>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</si>
  <si>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</si>
  <si>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</si>
  <si>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</si>
  <si>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</si>
  <si>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</si>
  <si>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</si>
  <si>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</si>
  <si>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</si>
  <si>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</si>
  <si>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</si>
  <si>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</si>
  <si>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</si>
  <si>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</si>
  <si>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</si>
  <si>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</si>
  <si>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</si>
  <si>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</si>
  <si>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</si>
  <si>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</si>
  <si>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</si>
  <si>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</si>
  <si>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</si>
  <si>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</si>
  <si>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</si>
  <si>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</si>
  <si>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</si>
  <si>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</si>
  <si>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</si>
  <si>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</si>
  <si>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</si>
  <si>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</si>
  <si>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</si>
  <si>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</si>
  <si>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</si>
  <si>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</si>
  <si>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</si>
  <si>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</si>
  <si>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</si>
  <si>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</si>
  <si>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</si>
  <si>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</si>
  <si>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</si>
  <si>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</si>
  <si>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</si>
  <si>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</si>
  <si>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</si>
  <si>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</si>
  <si>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</si>
  <si>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</si>
  <si>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</si>
  <si>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</si>
  <si>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</si>
  <si>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</si>
  <si>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</si>
  <si>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</si>
  <si>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</si>
  <si>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</si>
  <si>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</si>
  <si>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</si>
  <si>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</si>
  <si>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</si>
  <si>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</si>
  <si>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</si>
  <si>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</si>
  <si>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</si>
  <si>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</si>
  <si>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</si>
  <si>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</si>
  <si>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</si>
  <si>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</si>
  <si>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</si>
  <si>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</si>
  <si>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</si>
  <si>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</si>
  <si>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</si>
  <si>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</si>
  <si>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</si>
  <si>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</si>
  <si>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</si>
  <si>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</si>
  <si>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</si>
  <si>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</si>
  <si>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</si>
  <si>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</si>
  <si>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</si>
  <si>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</si>
  <si>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</si>
  <si>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</si>
  <si>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</si>
  <si>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</si>
  <si>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</si>
  <si>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</si>
  <si>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</si>
  <si>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</si>
  <si>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</si>
  <si>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</si>
  <si>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</si>
  <si>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</si>
  <si>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</si>
  <si>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</si>
  <si>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</si>
  <si>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</si>
  <si>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</si>
  <si>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</si>
  <si>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</si>
  <si>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</si>
  <si>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</si>
  <si>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</si>
  <si>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</si>
  <si>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</si>
  <si>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</si>
  <si>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</si>
  <si>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</si>
  <si>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</si>
  <si>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</si>
  <si>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</si>
  <si>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</si>
  <si>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</si>
  <si>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</si>
  <si>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</si>
  <si>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</si>
  <si>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</si>
  <si>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</si>
  <si>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</si>
  <si>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</si>
  <si>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</si>
  <si>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</si>
  <si>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</si>
  <si>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</si>
  <si>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</si>
  <si>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</si>
  <si>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</si>
  <si>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</si>
  <si>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</si>
  <si>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</si>
  <si>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</si>
  <si>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</si>
  <si>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</si>
  <si>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</si>
  <si>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</si>
  <si>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</si>
  <si>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</si>
  <si>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</si>
  <si>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</si>
  <si>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</si>
  <si>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</si>
  <si>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</si>
  <si>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</si>
  <si>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</si>
  <si>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</si>
  <si>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</si>
  <si>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</si>
  <si>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</si>
  <si>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</si>
  <si>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</si>
  <si>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</si>
  <si>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</si>
  <si>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</si>
  <si>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</si>
  <si>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</si>
  <si>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</si>
  <si>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</si>
  <si>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</si>
  <si>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</si>
  <si>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</si>
  <si>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</si>
  <si>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</si>
  <si>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</si>
  <si>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</si>
  <si>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</si>
  <si>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</si>
  <si>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</si>
  <si>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</si>
  <si>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</si>
  <si>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</si>
  <si>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</si>
  <si>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</si>
  <si>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</si>
  <si>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</si>
  <si>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</si>
  <si>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</si>
  <si>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</si>
  <si>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</si>
  <si>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</si>
  <si>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</si>
  <si>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</si>
  <si>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</si>
  <si>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</si>
  <si>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</si>
  <si>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</si>
  <si>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</si>
  <si>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</si>
  <si>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</si>
  <si>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</si>
  <si>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</si>
  <si>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</si>
  <si>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</si>
  <si>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</si>
  <si>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</si>
  <si>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</si>
  <si>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</si>
  <si>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</si>
  <si>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</si>
  <si>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</si>
  <si>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</si>
  <si>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</si>
  <si>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</si>
  <si>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</si>
  <si>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</si>
  <si>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</si>
  <si>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</si>
  <si>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</si>
  <si>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</si>
  <si>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</si>
  <si>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</si>
  <si>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</si>
  <si>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</si>
  <si>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</si>
  <si>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</si>
  <si>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</si>
  <si>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</si>
  <si>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</si>
  <si>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</si>
  <si>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</si>
  <si>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</si>
  <si>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</si>
  <si>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</si>
  <si>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</si>
  <si>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</si>
  <si>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</si>
  <si>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</si>
  <si>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</si>
  <si>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</si>
  <si>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</si>
  <si>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</si>
  <si>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</si>
  <si>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</si>
  <si>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</si>
  <si>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</si>
  <si>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</si>
  <si>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</si>
  <si>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</si>
  <si>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</si>
  <si>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</si>
  <si>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</si>
  <si>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</si>
  <si>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</si>
  <si>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</si>
  <si>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</si>
  <si>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</si>
  <si>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</si>
  <si>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</si>
  <si>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</si>
  <si>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</si>
  <si>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</si>
  <si>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</si>
  <si>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</si>
  <si>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</si>
  <si>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</si>
  <si>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</si>
  <si>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</si>
  <si>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</si>
  <si>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</si>
  <si>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</si>
  <si>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</si>
  <si>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</si>
  <si>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</si>
  <si>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</si>
  <si>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</si>
  <si>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</si>
  <si>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</si>
  <si>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</si>
  <si>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</si>
  <si>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</si>
  <si>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</si>
  <si>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</si>
  <si>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</si>
  <si>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</si>
  <si>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</si>
  <si>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</si>
  <si>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</si>
  <si>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</si>
  <si>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</si>
  <si>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</si>
  <si>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</si>
  <si>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</si>
  <si>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</si>
  <si>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</si>
  <si>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</si>
  <si>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</si>
  <si>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</si>
  <si>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</si>
  <si>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</si>
  <si>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</si>
  <si>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</si>
  <si>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</si>
  <si>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</si>
  <si>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</si>
  <si>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</si>
  <si>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</si>
  <si>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</si>
  <si>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</si>
  <si>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</si>
  <si>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</si>
  <si>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</si>
  <si>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</si>
  <si>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</si>
  <si>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</si>
  <si>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</si>
  <si>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</si>
  <si>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</si>
  <si>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</si>
  <si>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</si>
  <si>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</si>
  <si>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</si>
  <si>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</si>
  <si>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</si>
  <si>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</si>
  <si>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</si>
  <si>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</si>
  <si>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</si>
  <si>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</si>
  <si>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</si>
  <si>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</si>
  <si>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</si>
  <si>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</si>
  <si>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</si>
  <si>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</si>
  <si>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</si>
  <si>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</si>
  <si>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</si>
  <si>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</si>
  <si>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</si>
  <si>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</si>
  <si>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</si>
  <si>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</si>
  <si>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</si>
  <si>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</si>
  <si>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</si>
  <si>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</si>
  <si>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</si>
  <si>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</si>
  <si>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</si>
  <si>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</si>
  <si>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</si>
  <si>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</si>
  <si>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</si>
  <si>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</si>
  <si>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</si>
  <si>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</si>
  <si>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</si>
  <si>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</si>
  <si>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</si>
  <si>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</si>
  <si>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</si>
  <si>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</si>
  <si>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</si>
  <si>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</si>
  <si>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</si>
  <si>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</si>
  <si>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</si>
  <si>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</si>
  <si>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</si>
  <si>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</si>
  <si>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</si>
  <si>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</si>
  <si>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</si>
  <si>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</si>
  <si>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</si>
  <si>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</si>
  <si>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</si>
  <si>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</si>
  <si>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</si>
  <si>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</si>
  <si>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</si>
  <si>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</si>
  <si>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</si>
  <si>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</si>
  <si>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</si>
  <si>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</si>
  <si>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</si>
  <si>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</si>
  <si>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</si>
  <si>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</si>
  <si>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</si>
  <si>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</si>
  <si>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</si>
  <si>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</si>
  <si>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</si>
  <si>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</si>
  <si>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</si>
  <si>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</si>
  <si>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</si>
  <si>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</si>
  <si>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</si>
  <si>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</si>
  <si>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</si>
  <si>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</si>
  <si>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</si>
  <si>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</si>
  <si>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</si>
  <si>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</si>
  <si>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</si>
  <si>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</si>
  <si>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</si>
  <si>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</si>
  <si>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</si>
  <si>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</si>
  <si>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</si>
  <si>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</si>
  <si>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</si>
  <si>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</si>
  <si>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</si>
  <si>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</si>
  <si>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</si>
  <si>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</si>
  <si>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</si>
  <si>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</si>
  <si>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</si>
  <si>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</si>
  <si>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</si>
  <si>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</si>
  <si>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</si>
  <si>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</si>
  <si>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</si>
  <si>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</si>
  <si>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</si>
  <si>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</si>
  <si>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</si>
  <si>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</si>
  <si>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</si>
  <si>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</si>
  <si>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</si>
  <si>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</si>
  <si>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</si>
  <si>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</si>
  <si>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</si>
  <si>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</si>
  <si>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</si>
  <si>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</si>
  <si>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</si>
  <si>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</si>
  <si>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</si>
  <si>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</si>
  <si>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</si>
  <si>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</si>
  <si>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</si>
  <si>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</si>
  <si>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</si>
  <si>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</si>
  <si>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</si>
  <si>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</si>
  <si>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</si>
  <si>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</si>
  <si>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</si>
  <si>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</si>
  <si>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</si>
  <si>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</si>
  <si>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</si>
  <si>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</si>
  <si>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</si>
  <si>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</si>
  <si>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</si>
  <si>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</si>
  <si>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</si>
  <si>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</si>
  <si>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</si>
  <si>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</si>
  <si>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</si>
  <si>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</si>
  <si>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</si>
  <si>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</si>
  <si>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</si>
  <si>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</si>
  <si>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</si>
  <si>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</si>
  <si>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</si>
  <si>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</si>
  <si>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</si>
  <si>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</si>
  <si>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</si>
  <si>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</si>
  <si>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</si>
  <si>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</si>
  <si>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</si>
  <si>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</si>
  <si>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</si>
  <si>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</si>
  <si>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</si>
  <si>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</si>
  <si>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</si>
  <si>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</si>
  <si>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</si>
  <si>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</si>
  <si>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</si>
  <si>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</si>
  <si>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</si>
  <si>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</si>
  <si>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</si>
  <si>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</si>
  <si>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</si>
  <si>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</si>
  <si>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</si>
  <si>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</si>
  <si>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</si>
  <si>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</si>
  <si>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</si>
  <si>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</si>
  <si>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</si>
  <si>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</si>
  <si>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</si>
  <si>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</si>
  <si>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</si>
  <si>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</si>
  <si>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</si>
  <si>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</si>
  <si>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</si>
  <si>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</si>
  <si>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</si>
  <si>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</si>
  <si>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</si>
  <si>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</si>
  <si>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</si>
  <si>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</si>
  <si>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</si>
  <si>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</si>
  <si>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</si>
  <si>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</si>
  <si>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</si>
  <si>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</si>
  <si>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</si>
  <si>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</si>
  <si>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</si>
  <si>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</si>
  <si>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</si>
  <si>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</si>
  <si>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</si>
  <si>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</si>
  <si>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</si>
  <si>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</si>
  <si>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</si>
  <si>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</si>
  <si>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</si>
  <si>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</si>
  <si>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</si>
  <si>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</si>
  <si>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</si>
  <si>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</si>
  <si>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</si>
  <si>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</si>
  <si>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</si>
  <si>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</si>
  <si>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</si>
  <si>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</si>
  <si>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</si>
  <si>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</si>
  <si>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</si>
  <si>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</si>
  <si>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</si>
  <si>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</si>
  <si>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</si>
  <si>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</si>
  <si>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</si>
  <si>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</si>
  <si>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</si>
  <si>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</si>
  <si>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</si>
  <si>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</si>
  <si>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</si>
  <si>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</si>
  <si>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</si>
  <si>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</si>
  <si>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</si>
  <si>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</si>
  <si>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</si>
  <si>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</si>
  <si>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</si>
  <si>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</si>
  <si>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</si>
  <si>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</si>
  <si>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</si>
  <si>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</si>
  <si>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</si>
  <si>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</si>
  <si>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</si>
  <si>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</si>
  <si>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</si>
  <si>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</si>
  <si>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</si>
  <si>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</si>
  <si>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</si>
  <si>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</si>
  <si>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</si>
  <si>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</si>
  <si>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</si>
  <si>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</si>
  <si>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</si>
  <si>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</si>
  <si>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</si>
  <si>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</si>
  <si>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</si>
  <si>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</si>
  <si>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</si>
  <si>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</si>
  <si>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</si>
  <si>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</si>
  <si>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</si>
  <si>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</si>
  <si>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</si>
  <si>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</si>
  <si>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</si>
  <si>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</si>
  <si>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</si>
  <si>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</si>
  <si>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</si>
  <si>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</si>
  <si>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</si>
  <si>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</si>
  <si>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</si>
  <si>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</si>
  <si>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</si>
  <si>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</si>
  <si>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</si>
  <si>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</si>
  <si>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</si>
  <si>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</si>
  <si>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</si>
  <si>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</si>
  <si>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</si>
  <si>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</si>
  <si>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</si>
  <si>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</si>
  <si>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</si>
  <si>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</si>
  <si>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</si>
  <si>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</si>
  <si>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</si>
  <si>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</si>
  <si>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</si>
  <si>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</si>
  <si>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</si>
  <si>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</si>
  <si>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</si>
  <si>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</si>
  <si>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</si>
  <si>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</si>
  <si>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</si>
  <si>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</si>
  <si>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</si>
  <si>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</si>
  <si>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</si>
  <si>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</si>
  <si>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</si>
  <si>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</si>
  <si>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</si>
  <si>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</si>
  <si>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</si>
  <si>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</si>
  <si>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</si>
  <si>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</si>
  <si>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</si>
  <si>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</si>
  <si>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</si>
  <si>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</si>
  <si>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</si>
  <si>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</si>
  <si>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</si>
  <si>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</si>
  <si>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</si>
  <si>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</si>
  <si>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</si>
  <si>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</si>
  <si>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</si>
  <si>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</si>
  <si>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</si>
  <si>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</si>
  <si>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</si>
  <si>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</si>
  <si>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</si>
  <si>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</si>
  <si>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</si>
  <si>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</si>
  <si>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</si>
  <si>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</si>
  <si>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</si>
  <si>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</si>
  <si>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</si>
  <si>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</si>
  <si>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</si>
  <si>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</si>
  <si>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</si>
  <si>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</si>
  <si>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</si>
  <si>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</si>
  <si>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</si>
  <si>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</si>
  <si>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</si>
  <si>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</si>
  <si>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</si>
  <si>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</si>
  <si>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</si>
  <si>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</si>
  <si>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</si>
  <si>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</si>
  <si>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</si>
  <si>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</si>
  <si>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</si>
  <si>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</si>
  <si>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</si>
  <si>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</si>
  <si>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</si>
  <si>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</si>
  <si>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</si>
  <si>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</si>
  <si>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</si>
  <si>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</si>
  <si>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</si>
  <si>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</si>
  <si>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</si>
  <si>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</si>
  <si>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</si>
  <si>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</si>
  <si>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</si>
  <si>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</si>
  <si>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</si>
  <si>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</si>
  <si>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</si>
  <si>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</si>
  <si>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</si>
  <si>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</si>
  <si>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</si>
  <si>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</si>
  <si>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</si>
  <si>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</si>
  <si>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</si>
  <si>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</si>
  <si>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</si>
  <si>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</si>
  <si>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</si>
  <si>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</si>
  <si>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</si>
  <si>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</si>
  <si>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</si>
  <si>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</si>
  <si>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</si>
  <si>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</si>
  <si>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</si>
  <si>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</si>
  <si>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</si>
  <si>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</si>
  <si>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</si>
  <si>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</si>
  <si>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</si>
  <si>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</si>
  <si>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</si>
  <si>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</si>
  <si>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</si>
  <si>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</si>
  <si>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</si>
  <si>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</si>
  <si>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</si>
  <si>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</si>
  <si>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</si>
  <si>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</si>
  <si>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</si>
  <si>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</si>
  <si>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</si>
  <si>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</si>
  <si>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</si>
  <si>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</si>
  <si>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</si>
  <si>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</si>
  <si>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</si>
  <si>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</si>
  <si>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</si>
  <si>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</si>
  <si>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</si>
  <si>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</si>
  <si>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</si>
  <si>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</si>
  <si>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</si>
  <si>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</si>
  <si>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</si>
  <si>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</si>
  <si>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</si>
  <si>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</si>
  <si>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</si>
  <si>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</si>
  <si>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</si>
  <si>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</si>
  <si>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</si>
  <si>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</si>
  <si>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</si>
  <si>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</si>
  <si>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</si>
  <si>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</si>
  <si>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</si>
  <si>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</si>
  <si>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</si>
  <si>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</si>
  <si>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</si>
  <si>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</si>
  <si>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</si>
  <si>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</si>
  <si>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</si>
  <si>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</si>
  <si>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</si>
  <si>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</si>
  <si>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</si>
  <si>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</si>
  <si>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</si>
  <si>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</si>
  <si>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</si>
  <si>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</si>
  <si>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</si>
  <si>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</si>
  <si>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</si>
  <si>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</si>
  <si>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</si>
  <si>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</si>
  <si>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</si>
  <si>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</si>
  <si>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</si>
  <si>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</si>
  <si>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</si>
  <si>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</si>
  <si>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</si>
  <si>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</si>
  <si>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</si>
  <si>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</si>
  <si>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</si>
  <si>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</si>
  <si>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</si>
  <si>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</si>
  <si>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</si>
  <si>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</si>
  <si>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</si>
  <si>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</si>
  <si>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</si>
  <si>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</si>
  <si>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</si>
  <si>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</si>
  <si>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</si>
  <si>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</si>
  <si>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</si>
  <si>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</si>
  <si>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</si>
  <si>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</si>
  <si>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</si>
  <si>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</si>
  <si>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</si>
  <si>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</si>
  <si>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</si>
  <si>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</si>
  <si>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</si>
  <si>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</si>
  <si>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</si>
  <si>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</si>
  <si>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</si>
  <si>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</si>
  <si>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</si>
  <si>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</si>
  <si>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</si>
  <si>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</si>
  <si>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</si>
  <si>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</si>
  <si>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</si>
  <si>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</si>
  <si>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</si>
  <si>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</si>
  <si>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</si>
  <si>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</si>
  <si>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</si>
  <si>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</si>
  <si>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</si>
  <si>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</si>
  <si>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</si>
  <si>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</si>
  <si>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</si>
  <si>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</si>
  <si>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</si>
  <si>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</si>
  <si>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</si>
  <si>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</si>
  <si>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</si>
  <si>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</si>
  <si>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</si>
  <si>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</si>
  <si>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</si>
  <si>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</si>
  <si>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</si>
  <si>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</si>
  <si>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</si>
  <si>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</si>
  <si>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</si>
  <si>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</si>
  <si>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</si>
  <si>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</si>
  <si>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</si>
  <si>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</si>
  <si>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</si>
  <si>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</si>
  <si>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</si>
  <si>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</si>
  <si>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</si>
  <si>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</si>
  <si>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</si>
  <si>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</si>
  <si>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</si>
  <si>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</si>
  <si>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</si>
  <si>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</si>
  <si>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</si>
  <si>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</si>
  <si>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</si>
  <si>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</si>
  <si>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</si>
  <si>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</si>
  <si>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</si>
  <si>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</si>
  <si>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</si>
  <si>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</si>
  <si>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</si>
  <si>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</si>
  <si>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</si>
  <si>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</si>
  <si>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</si>
  <si>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</si>
  <si>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</si>
  <si>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</si>
  <si>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</si>
  <si>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</si>
  <si>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</si>
  <si>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</si>
  <si>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</si>
  <si>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</si>
  <si>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</si>
  <si>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</si>
  <si>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</si>
  <si>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</si>
  <si>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</si>
  <si>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</si>
  <si>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</si>
  <si>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</si>
  <si>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</si>
  <si>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</si>
  <si>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</si>
  <si>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</si>
  <si>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</si>
  <si>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</si>
  <si>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</si>
  <si>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</si>
  <si>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</si>
  <si>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</si>
  <si>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</si>
  <si>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</si>
  <si>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</si>
  <si>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</si>
  <si>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</si>
  <si>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</si>
  <si>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</si>
  <si>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</si>
  <si>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</si>
  <si>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</si>
  <si>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</si>
  <si>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</si>
  <si>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</si>
  <si>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</si>
  <si>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</si>
  <si>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</si>
  <si>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</si>
  <si>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</si>
  <si>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</si>
  <si>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</si>
  <si>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</si>
  <si>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</si>
  <si>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</si>
  <si>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</si>
  <si>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</si>
  <si>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</si>
  <si>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</si>
  <si>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</si>
  <si>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</si>
  <si>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</si>
  <si>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</si>
  <si>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</si>
  <si>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</si>
  <si>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</si>
  <si>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</si>
  <si>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</si>
  <si>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</si>
  <si>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</si>
  <si>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</si>
  <si>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</si>
  <si>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</si>
  <si>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</si>
  <si>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</si>
  <si>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</si>
  <si>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</si>
  <si>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</si>
  <si>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</si>
  <si>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</si>
  <si>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</si>
  <si>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</si>
  <si>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</si>
  <si>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</si>
  <si>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</si>
  <si>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</si>
  <si>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</si>
  <si>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</si>
  <si>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</si>
  <si>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</si>
  <si>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</si>
  <si>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</si>
  <si>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</si>
  <si>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</si>
  <si>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</si>
  <si>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</si>
  <si>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</si>
  <si>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</si>
  <si>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</si>
  <si>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</si>
  <si>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</si>
  <si>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</si>
  <si>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</si>
  <si>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</si>
  <si>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</si>
  <si>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</si>
  <si>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</si>
  <si>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</si>
  <si>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</si>
  <si>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</si>
  <si>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</si>
  <si>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</si>
  <si>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</si>
  <si>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</si>
  <si>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</si>
  <si>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</si>
  <si>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</si>
  <si>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</si>
  <si>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</si>
  <si>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</si>
  <si>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</si>
  <si>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</si>
  <si>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</si>
  <si>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</si>
  <si>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</si>
  <si>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</si>
  <si>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</si>
  <si>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</si>
  <si>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</si>
  <si>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</si>
  <si>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</si>
  <si>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</si>
  <si>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</si>
  <si>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</si>
  <si>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</si>
  <si>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</si>
  <si>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</si>
  <si>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</si>
  <si>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</si>
  <si>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</si>
  <si>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</si>
  <si>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</si>
  <si>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</si>
  <si>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</si>
  <si>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</si>
  <si>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</si>
  <si>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</si>
  <si>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</si>
  <si>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</si>
  <si>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</si>
  <si>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</si>
  <si>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</si>
  <si>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</si>
  <si>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</si>
  <si>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</si>
  <si>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</si>
  <si>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</si>
  <si>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</si>
  <si>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</si>
  <si>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</si>
  <si>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</si>
  <si>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</si>
  <si>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</si>
  <si>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</si>
  <si>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</si>
  <si>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</si>
  <si>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</si>
  <si>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</si>
  <si>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</si>
  <si>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</si>
  <si>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</si>
  <si>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</si>
  <si>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</si>
  <si>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</si>
  <si>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</si>
  <si>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</si>
  <si>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</si>
  <si>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</si>
  <si>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</si>
  <si>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</si>
  <si>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</si>
  <si>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</si>
  <si>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</si>
  <si>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</si>
  <si>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</si>
  <si>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</si>
  <si>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</si>
  <si>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</si>
  <si>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</si>
  <si>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</si>
  <si>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</si>
  <si>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</si>
  <si>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</si>
  <si>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</si>
  <si>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</si>
  <si>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</si>
  <si>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</si>
  <si>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</si>
  <si>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</si>
  <si>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</si>
  <si>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</si>
  <si>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</si>
  <si>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</si>
  <si>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</si>
  <si>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</si>
  <si>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</si>
  <si>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</si>
  <si>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</si>
  <si>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</si>
  <si>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</si>
  <si>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</si>
  <si>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</si>
  <si>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</si>
  <si>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</si>
  <si>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</si>
  <si>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</si>
  <si>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</si>
  <si>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</si>
  <si>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</si>
  <si>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</si>
  <si>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</si>
  <si>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</si>
  <si>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</si>
  <si>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</si>
  <si>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</si>
  <si>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</si>
  <si>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</si>
  <si>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</si>
  <si>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</si>
  <si>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</si>
  <si>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</si>
  <si>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</si>
  <si>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</si>
  <si>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</si>
  <si>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</si>
  <si>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</si>
  <si>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</si>
  <si>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</si>
  <si>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</si>
  <si>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</si>
  <si>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</si>
  <si>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</si>
  <si>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</si>
  <si>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</si>
  <si>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</si>
  <si>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</si>
  <si>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</si>
  <si>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</si>
  <si>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</si>
  <si>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</si>
  <si>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</si>
  <si>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</si>
  <si>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</si>
  <si>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</si>
  <si>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</si>
  <si>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</si>
  <si>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</si>
  <si>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</si>
  <si>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</si>
  <si>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</si>
  <si>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</si>
  <si>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</si>
  <si>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</si>
  <si>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</si>
  <si>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</si>
  <si>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</si>
  <si>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</si>
  <si>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</si>
  <si>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</si>
  <si>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</si>
  <si>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</si>
  <si>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</si>
  <si>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</si>
  <si>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</si>
  <si>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</si>
  <si>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</si>
  <si>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</si>
  <si>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</si>
  <si>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</si>
  <si>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</si>
  <si>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</si>
  <si>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</si>
  <si>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</si>
  <si>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</si>
  <si>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</si>
  <si>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</si>
  <si>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</si>
  <si>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</si>
  <si>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</si>
  <si>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</si>
  <si>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</si>
  <si>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</si>
  <si>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</si>
  <si>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</si>
  <si>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</si>
  <si>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</si>
  <si>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</si>
  <si>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</si>
  <si>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</si>
  <si>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</si>
  <si>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</si>
  <si>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</si>
  <si>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</si>
  <si>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</si>
  <si>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</si>
  <si>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</si>
  <si>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</si>
  <si>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</si>
  <si>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</si>
  <si>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</si>
  <si>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</si>
  <si>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</si>
  <si>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</si>
  <si>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</si>
  <si>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</si>
  <si>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</si>
  <si>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</si>
  <si>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</si>
  <si>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</si>
  <si>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</si>
  <si>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</si>
  <si>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</si>
  <si>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</si>
  <si>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</si>
  <si>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</si>
  <si>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</si>
  <si>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</si>
  <si>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</si>
  <si>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</si>
  <si>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</si>
  <si>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</si>
  <si>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</si>
  <si>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</si>
  <si>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</si>
  <si>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</si>
  <si>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</si>
  <si>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</si>
  <si>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</si>
  <si>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</si>
  <si>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</si>
  <si>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</si>
  <si>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</si>
  <si>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</si>
  <si>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</si>
  <si>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</si>
  <si>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</si>
  <si>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</si>
  <si>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</si>
  <si>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</si>
  <si>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</si>
  <si>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</si>
  <si>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</si>
  <si>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</si>
  <si>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</si>
  <si>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</si>
  <si>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</si>
  <si>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</si>
  <si>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</si>
  <si>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</si>
  <si>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</si>
  <si>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</si>
  <si>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</si>
  <si>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</si>
  <si>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</si>
  <si>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</si>
  <si>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</si>
  <si>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</si>
  <si>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</si>
  <si>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</si>
  <si>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</si>
  <si>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</si>
  <si>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</si>
  <si>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</si>
  <si>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</si>
  <si>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</si>
  <si>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</si>
  <si>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</si>
  <si>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</si>
  <si>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</si>
  <si>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</si>
  <si>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</si>
  <si>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</si>
  <si>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</si>
  <si>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</si>
  <si>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</si>
  <si>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</si>
  <si>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</si>
  <si>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</si>
  <si>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</si>
  <si>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</si>
  <si>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</si>
  <si>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</si>
  <si>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</si>
  <si>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</si>
  <si>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</si>
  <si>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</si>
  <si>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</si>
  <si>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</si>
  <si>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</si>
  <si>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</si>
  <si>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</si>
  <si>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</si>
  <si>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</si>
  <si>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</si>
  <si>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</si>
  <si>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</si>
  <si>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</si>
  <si>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</si>
  <si>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</si>
  <si>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</si>
  <si>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</si>
  <si>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</si>
  <si>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</si>
  <si>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</si>
  <si>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</si>
  <si>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</si>
  <si>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</si>
  <si>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</si>
  <si>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</si>
  <si>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</si>
  <si>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</si>
  <si>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</si>
  <si>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</si>
  <si>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</si>
  <si>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</si>
  <si>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</si>
  <si>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</si>
  <si>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</si>
  <si>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</si>
  <si>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</si>
  <si>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</si>
  <si>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</si>
  <si>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</si>
  <si>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</si>
  <si>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</si>
  <si>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</si>
  <si>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</si>
  <si>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</si>
  <si>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</si>
  <si>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</si>
  <si>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</si>
  <si>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</si>
  <si>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</si>
  <si>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</si>
  <si>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</si>
  <si>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</si>
  <si>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</si>
  <si>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</si>
  <si>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</si>
  <si>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</si>
  <si>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</si>
  <si>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</si>
  <si>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</si>
  <si>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</si>
  <si>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</si>
  <si>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</si>
  <si>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</si>
  <si>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</si>
  <si>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</si>
  <si>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</si>
  <si>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</si>
  <si>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</si>
  <si>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</si>
  <si>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</si>
  <si>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</si>
  <si>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</si>
  <si>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</si>
  <si>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</si>
  <si>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</si>
  <si>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</si>
  <si>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</si>
  <si>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</si>
  <si>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</si>
  <si>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</si>
  <si>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</si>
  <si>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</si>
  <si>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</si>
  <si>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</si>
  <si>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</si>
  <si>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</si>
  <si>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</si>
  <si>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</si>
  <si>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</si>
  <si>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</si>
  <si>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</si>
  <si>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</si>
  <si>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</si>
  <si>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</si>
  <si>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</si>
  <si>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</si>
  <si>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</si>
  <si>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</si>
  <si>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</si>
  <si>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</si>
  <si>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</si>
  <si>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</si>
  <si>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</si>
  <si>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</si>
  <si>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</si>
  <si>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</si>
  <si>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</si>
  <si>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</si>
  <si>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</si>
  <si>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</si>
  <si>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</si>
  <si>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</si>
  <si>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</si>
  <si>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</si>
  <si>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</si>
  <si>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</si>
  <si>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</si>
  <si>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</si>
  <si>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</si>
  <si>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</si>
  <si>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</si>
  <si>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</si>
  <si>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</si>
  <si>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</si>
  <si>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</si>
  <si>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</si>
  <si>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</si>
  <si>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</si>
  <si>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</si>
  <si>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</si>
  <si>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</si>
  <si>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</si>
  <si>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</si>
  <si>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</si>
  <si>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</si>
  <si>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</si>
  <si>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</si>
  <si>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</si>
  <si>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</si>
  <si>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</si>
  <si>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</si>
  <si>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</si>
  <si>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</si>
  <si>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</si>
  <si>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</si>
  <si>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</si>
  <si>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</si>
  <si>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</si>
  <si>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</si>
  <si>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</si>
  <si>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</si>
  <si>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</si>
  <si>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</si>
  <si>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</si>
  <si>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</si>
  <si>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</si>
  <si>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</si>
  <si>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</si>
  <si>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</si>
  <si>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</si>
  <si>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</si>
  <si>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</si>
  <si>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</si>
  <si>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</si>
  <si>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</si>
  <si>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</si>
  <si>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</si>
  <si>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</si>
  <si>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</si>
  <si>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</si>
  <si>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</si>
  <si>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</si>
  <si>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</si>
  <si>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</si>
  <si>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</si>
  <si>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</si>
  <si>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</si>
  <si>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</si>
  <si>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</si>
  <si>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</si>
  <si>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</si>
  <si>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</si>
  <si>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</si>
  <si>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</si>
  <si>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</si>
  <si>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</si>
  <si>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</si>
  <si>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</si>
  <si>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</si>
  <si>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</si>
  <si>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</si>
  <si>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</si>
  <si>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</si>
  <si>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</si>
  <si>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</si>
  <si>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</si>
  <si>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</si>
  <si>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</si>
  <si>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</si>
  <si>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</si>
  <si>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</si>
  <si>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</si>
  <si>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</si>
  <si>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</si>
  <si>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</si>
  <si>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</si>
  <si>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</si>
  <si>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</si>
  <si>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</si>
  <si>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</si>
  <si>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</si>
  <si>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</si>
  <si>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</si>
  <si>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</si>
  <si>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</si>
  <si>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</si>
  <si>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</si>
  <si>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</si>
  <si>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</si>
  <si>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</si>
  <si>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</si>
  <si>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</si>
  <si>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</si>
  <si>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</si>
  <si>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</si>
  <si>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</si>
  <si>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</si>
  <si>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</si>
  <si>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</si>
  <si>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</si>
  <si>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</si>
  <si>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</si>
  <si>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</si>
  <si>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</si>
  <si>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</si>
  <si>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</si>
  <si>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</si>
  <si>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</si>
  <si>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</si>
  <si>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</si>
  <si>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</si>
  <si>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</si>
  <si>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</si>
  <si>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</si>
  <si>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</si>
  <si>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</si>
  <si>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</si>
  <si>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</si>
  <si>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</si>
  <si>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</si>
  <si>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</si>
  <si>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</si>
  <si>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</si>
  <si>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</si>
  <si>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</si>
  <si>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</si>
  <si>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</si>
  <si>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</si>
  <si>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</si>
  <si>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</si>
  <si>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</si>
  <si>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</si>
  <si>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</si>
  <si>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</si>
  <si>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</si>
  <si>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</si>
  <si>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</si>
  <si>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</si>
  <si>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</si>
  <si>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</si>
  <si>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</si>
  <si>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</si>
  <si>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</si>
  <si>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</si>
  <si>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</si>
  <si>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</si>
  <si>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</si>
  <si>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</si>
  <si>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</si>
  <si>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</si>
  <si>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</si>
  <si>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</si>
  <si>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</si>
  <si>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</si>
  <si>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</si>
  <si>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</si>
  <si>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</si>
  <si>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</si>
  <si>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</si>
  <si>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</si>
  <si>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</si>
  <si>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</si>
  <si>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</si>
  <si>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</si>
  <si>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</si>
  <si>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</si>
  <si>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</si>
  <si>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</si>
  <si>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</si>
  <si>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</si>
  <si>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</si>
  <si>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</si>
  <si>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</si>
  <si>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</si>
  <si>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</si>
  <si>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</si>
  <si>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</si>
  <si>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</si>
  <si>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</si>
  <si>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</si>
  <si>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</si>
  <si>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</si>
  <si>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</si>
  <si>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</si>
  <si>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</si>
  <si>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</si>
  <si>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</si>
  <si>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</si>
  <si>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</si>
  <si>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</si>
  <si>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</si>
  <si>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</si>
  <si>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</si>
  <si>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</si>
  <si>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</si>
  <si>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</si>
  <si>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</si>
  <si>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</si>
  <si>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</si>
  <si>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</si>
  <si>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</si>
  <si>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</si>
  <si>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</si>
  <si>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</si>
  <si>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</si>
  <si>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</si>
  <si>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</si>
  <si>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</si>
  <si>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</si>
  <si>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</si>
  <si>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</si>
  <si>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</si>
  <si>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</si>
  <si>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</si>
  <si>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</si>
  <si>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</si>
  <si>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</si>
  <si>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</si>
  <si>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</si>
  <si>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</si>
  <si>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</si>
  <si>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</si>
  <si>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</si>
  <si>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</si>
  <si>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</si>
  <si>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</si>
  <si>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</si>
  <si>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</si>
  <si>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</si>
  <si>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</si>
  <si>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</si>
  <si>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</si>
  <si>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</si>
  <si>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</si>
  <si>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</si>
  <si>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</si>
  <si>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</si>
  <si>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</si>
  <si>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</si>
  <si>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</si>
  <si>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</si>
  <si>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</si>
  <si>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</si>
  <si>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</si>
  <si>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</si>
  <si>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</si>
  <si>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</si>
  <si>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</si>
  <si>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</si>
  <si>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</si>
  <si>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</si>
  <si>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</si>
  <si>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</si>
  <si>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</si>
  <si>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</si>
  <si>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</si>
  <si>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</si>
  <si>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</si>
  <si>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</si>
  <si>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</si>
  <si>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</si>
  <si>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</si>
  <si>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</si>
  <si>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</si>
  <si>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</si>
  <si>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</si>
  <si>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</si>
  <si>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</si>
  <si>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</si>
  <si>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</si>
  <si>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</si>
  <si>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</si>
  <si>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</si>
  <si>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</si>
  <si>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</si>
  <si>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</si>
  <si>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</si>
  <si>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</si>
  <si>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</si>
  <si>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</si>
  <si>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</si>
  <si>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</si>
  <si>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</si>
  <si>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</si>
  <si>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</si>
  <si>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</si>
  <si>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</si>
  <si>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</si>
  <si>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</si>
  <si>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</si>
  <si>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</si>
  <si>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</si>
  <si>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</si>
  <si>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</si>
  <si>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</si>
  <si>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</si>
  <si>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</si>
  <si>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</si>
  <si>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</si>
  <si>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</si>
  <si>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</si>
  <si>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</si>
  <si>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</si>
  <si>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</si>
  <si>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</si>
  <si>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</si>
  <si>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</si>
  <si>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</si>
  <si>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</si>
  <si>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</si>
  <si>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</si>
  <si>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</si>
  <si>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</si>
  <si>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</si>
  <si>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</si>
  <si>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</si>
  <si>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</si>
  <si>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</si>
  <si>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</si>
  <si>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</si>
  <si>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</si>
  <si>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</si>
  <si>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</si>
  <si>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</si>
  <si>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</si>
  <si>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</si>
  <si>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</si>
  <si>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</si>
  <si>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</si>
  <si>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</si>
  <si>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</si>
  <si>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</si>
  <si>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</si>
  <si>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</si>
  <si>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</si>
  <si>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</si>
  <si>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</si>
  <si>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</si>
  <si>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</si>
  <si>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</si>
  <si>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</si>
  <si>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</si>
  <si>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</si>
  <si>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</si>
  <si>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</si>
  <si>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</si>
  <si>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</si>
  <si>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</si>
  <si>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</si>
  <si>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</si>
  <si>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</si>
  <si>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</si>
  <si>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</si>
  <si>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</si>
  <si>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</si>
  <si>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</si>
  <si>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</si>
  <si>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</si>
  <si>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</si>
  <si>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</si>
  <si>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</si>
  <si>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</si>
  <si>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</si>
  <si>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</si>
  <si>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</si>
  <si>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</si>
  <si>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</si>
  <si>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</si>
  <si>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</si>
  <si>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</si>
  <si>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</si>
  <si>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</si>
  <si>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</si>
  <si>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</si>
  <si>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</si>
  <si>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</si>
  <si>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</si>
  <si>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</si>
  <si>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</si>
  <si>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</si>
  <si>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</si>
  <si>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</si>
  <si>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</si>
  <si>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</si>
  <si>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</si>
  <si>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</si>
  <si>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</si>
  <si>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</si>
  <si>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</si>
  <si>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</si>
  <si>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</si>
  <si>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</si>
  <si>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</si>
  <si>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</si>
  <si>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</si>
  <si>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</si>
  <si>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</si>
  <si>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</si>
  <si>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</si>
  <si>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</si>
  <si>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</si>
  <si>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</si>
  <si>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</si>
  <si>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</si>
  <si>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</si>
  <si>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</si>
  <si>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</si>
  <si>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</si>
  <si>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</si>
  <si>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</si>
  <si>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</si>
  <si>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</si>
  <si>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</si>
  <si>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</si>
  <si>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</si>
  <si>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</si>
  <si>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</si>
  <si>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</si>
  <si>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</si>
  <si>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</si>
  <si>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</si>
  <si>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</si>
  <si>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</si>
  <si>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</si>
  <si>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</si>
  <si>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</si>
  <si>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</si>
  <si>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</si>
  <si>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</si>
  <si>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</si>
  <si>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</si>
  <si>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</si>
  <si>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</si>
  <si>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</si>
  <si>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</si>
  <si>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</si>
  <si>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</si>
  <si>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</si>
  <si>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</si>
  <si>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</si>
  <si>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</si>
  <si>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</si>
  <si>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</si>
  <si>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</si>
  <si>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</si>
  <si>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</si>
  <si>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</si>
  <si>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</si>
  <si>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</si>
  <si>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</si>
  <si>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</si>
  <si>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</si>
  <si>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</si>
  <si>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</si>
  <si>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</si>
  <si>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</si>
  <si>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</si>
  <si>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</si>
  <si>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</si>
  <si>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</si>
  <si>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</si>
  <si>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</si>
  <si>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</si>
  <si>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</si>
  <si>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</si>
  <si>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</si>
  <si>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</si>
  <si>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</si>
  <si>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</si>
  <si>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</si>
  <si>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</si>
  <si>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</si>
  <si>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</si>
  <si>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</si>
  <si>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</si>
  <si>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</si>
  <si>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</si>
  <si>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</si>
  <si>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</si>
  <si>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</si>
  <si>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</si>
  <si>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</si>
  <si>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</si>
  <si>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</si>
  <si>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</si>
  <si>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</si>
  <si>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</si>
  <si>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</si>
  <si>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</si>
  <si>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</si>
  <si>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</si>
  <si>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</si>
  <si>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</si>
  <si>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</si>
  <si>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</si>
  <si>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</si>
  <si>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</si>
  <si>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</si>
  <si>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</si>
  <si>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</si>
  <si>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</si>
  <si>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</si>
  <si>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</si>
  <si>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</si>
  <si>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</si>
  <si>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</si>
  <si>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</si>
  <si>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</si>
  <si>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</si>
  <si>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</si>
  <si>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</si>
  <si>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</si>
  <si>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</si>
  <si>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</si>
  <si>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</si>
  <si>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</si>
  <si>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</si>
  <si>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</si>
  <si>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</si>
  <si>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</si>
  <si>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</si>
  <si>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</si>
  <si>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</si>
  <si>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</si>
  <si>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</si>
  <si>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</si>
  <si>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</si>
  <si>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</si>
  <si>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</si>
  <si>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</si>
  <si>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</si>
  <si>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</si>
  <si>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</si>
  <si>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</si>
  <si>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</si>
  <si>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</si>
  <si>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</si>
  <si>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</si>
  <si>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</si>
  <si>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</si>
  <si>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</si>
  <si>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</si>
  <si>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</si>
  <si>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</si>
  <si>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</si>
  <si>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</si>
  <si>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</si>
  <si>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</si>
  <si>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</si>
  <si>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</si>
  <si>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</si>
  <si>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</si>
  <si>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</si>
  <si>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</si>
  <si>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</si>
  <si>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</si>
  <si>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</si>
  <si>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</si>
  <si>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</si>
  <si>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</si>
  <si>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</si>
  <si>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</si>
  <si>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</si>
  <si>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</si>
  <si>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</si>
  <si>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</si>
  <si>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</si>
  <si>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</si>
  <si>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</si>
  <si>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</si>
  <si>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</si>
  <si>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</si>
  <si>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</si>
  <si>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</si>
  <si>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</si>
  <si>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</si>
  <si>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</si>
  <si>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</si>
  <si>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</si>
  <si>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</si>
  <si>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</si>
  <si>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</si>
  <si>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</si>
  <si>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</si>
  <si>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</si>
  <si>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</si>
  <si>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</si>
  <si>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</si>
  <si>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</si>
  <si>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</si>
  <si>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</si>
  <si>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</si>
  <si>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</si>
  <si>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</si>
  <si>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</si>
  <si>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</si>
  <si>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</si>
  <si>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</si>
  <si>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</si>
  <si>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</si>
  <si>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</si>
  <si>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</si>
  <si>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</si>
  <si>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</si>
  <si>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</si>
  <si>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</si>
  <si>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</si>
  <si>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</si>
  <si>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</si>
  <si>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</si>
  <si>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</si>
  <si>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</si>
  <si>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</si>
  <si>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</si>
  <si>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</si>
  <si>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</si>
  <si>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</si>
  <si>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</si>
  <si>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</si>
  <si>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</si>
  <si>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</si>
  <si>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</si>
  <si>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</si>
  <si>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</si>
  <si>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</si>
  <si>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</si>
  <si>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</si>
  <si>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</si>
  <si>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</si>
  <si>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</si>
  <si>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</si>
  <si>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</si>
  <si>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</si>
  <si>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</si>
  <si>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</si>
  <si>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</si>
  <si>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</si>
  <si>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</si>
  <si>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</si>
  <si>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</si>
  <si>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</si>
  <si>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</si>
  <si>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</si>
  <si>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</si>
  <si>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</si>
  <si>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</si>
  <si>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</si>
  <si>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</si>
  <si>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</si>
  <si>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</si>
  <si>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</si>
  <si>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</si>
  <si>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</si>
  <si>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</si>
  <si>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</si>
  <si>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</si>
  <si>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</si>
  <si>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</si>
  <si>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</si>
  <si>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</si>
  <si>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</si>
  <si>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</si>
  <si>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</si>
  <si>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</si>
  <si>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</si>
  <si>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</si>
  <si>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</si>
  <si>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</si>
  <si>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</si>
  <si>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</si>
  <si>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</si>
  <si>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</si>
  <si>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</si>
  <si>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</si>
  <si>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</si>
  <si>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</si>
  <si>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</si>
  <si>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</si>
  <si>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</si>
  <si>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</si>
  <si>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</si>
  <si>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</si>
  <si>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</si>
  <si>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</si>
  <si>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</si>
  <si>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</si>
  <si>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</si>
  <si>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</si>
  <si>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</si>
  <si>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</si>
  <si>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</si>
  <si>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</si>
  <si>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</si>
  <si>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</si>
  <si>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</si>
  <si>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</si>
  <si>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</si>
  <si>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</si>
  <si>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</si>
  <si>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</si>
  <si>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</si>
  <si>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</si>
  <si>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</si>
  <si>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</si>
  <si>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</si>
  <si>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</si>
  <si>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</si>
  <si>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</si>
  <si>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</si>
  <si>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</si>
  <si>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</si>
  <si>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</si>
  <si>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</si>
  <si>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</si>
  <si>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</si>
  <si>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</si>
  <si>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</si>
  <si>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</si>
  <si>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</si>
  <si>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</si>
  <si>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</si>
  <si>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</si>
  <si>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</si>
  <si>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</si>
  <si>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</si>
  <si>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</si>
  <si>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</si>
  <si>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</si>
  <si>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</si>
  <si>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</si>
  <si>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</si>
  <si>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</si>
  <si>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</si>
  <si>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</si>
  <si>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</si>
  <si>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</si>
  <si>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</si>
  <si>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</si>
  <si>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</si>
  <si>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</si>
  <si>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</si>
  <si>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</si>
  <si>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</si>
  <si>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</si>
  <si>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</si>
  <si>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</si>
  <si>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</si>
  <si>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</si>
  <si>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</si>
  <si>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</si>
  <si>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</si>
  <si>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</si>
  <si>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</si>
  <si>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</si>
  <si>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</si>
  <si>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</si>
  <si>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</si>
  <si>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</si>
  <si>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</si>
  <si>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</si>
  <si>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</si>
  <si>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</si>
  <si>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</si>
  <si>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</si>
  <si>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</si>
  <si>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</si>
  <si>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</si>
  <si>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</si>
  <si>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</si>
  <si>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</si>
  <si>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</si>
  <si>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</si>
  <si>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</si>
  <si>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</si>
  <si>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</si>
  <si>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</si>
  <si>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</si>
  <si>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</si>
  <si>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</si>
  <si>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</si>
  <si>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</si>
  <si>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</si>
  <si>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</si>
  <si>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</si>
  <si>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</si>
  <si>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</si>
  <si>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</si>
  <si>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</si>
  <si>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</si>
  <si>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</si>
  <si>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</si>
  <si>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</si>
  <si>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</si>
  <si>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</si>
  <si>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</si>
  <si>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</si>
  <si>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</si>
  <si>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</si>
  <si>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</si>
  <si>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</si>
  <si>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</si>
  <si>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</si>
  <si>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</si>
  <si>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</si>
  <si>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</si>
  <si>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</si>
  <si>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</si>
  <si>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</si>
  <si>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</si>
  <si>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</si>
  <si>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</si>
  <si>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</si>
  <si>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</si>
  <si>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</si>
  <si>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</si>
  <si>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</si>
  <si>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</si>
  <si>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</si>
  <si>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</si>
  <si>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</si>
  <si>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</si>
  <si>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</si>
  <si>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</si>
  <si>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</si>
  <si>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</si>
  <si>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</si>
  <si>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</si>
  <si>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</si>
  <si>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</si>
  <si>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</si>
  <si>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</si>
  <si>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</si>
  <si>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</si>
  <si>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</si>
  <si>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</si>
  <si>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</si>
  <si>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</si>
  <si>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</si>
  <si>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</si>
  <si>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</si>
  <si>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</si>
  <si>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</si>
  <si>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</si>
  <si>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</si>
  <si>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</si>
  <si>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</si>
  <si>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</si>
  <si>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</si>
  <si>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</si>
  <si>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</si>
  <si>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</si>
  <si>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</si>
  <si>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</si>
  <si>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</si>
  <si>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</si>
  <si>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</si>
  <si>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</si>
  <si>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</si>
  <si>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</si>
  <si>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</si>
  <si>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</si>
  <si>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</si>
  <si>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</si>
  <si>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</si>
  <si>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</si>
  <si>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</si>
  <si>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</si>
  <si>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</si>
  <si>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</si>
  <si>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</si>
  <si>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</si>
  <si>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</si>
  <si>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</si>
  <si>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</si>
  <si>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</si>
  <si>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</si>
  <si>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</si>
  <si>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</si>
  <si>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</si>
  <si>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</si>
  <si>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</si>
  <si>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</si>
  <si>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</si>
  <si>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</si>
  <si>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</si>
  <si>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</si>
  <si>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</si>
  <si>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</si>
  <si>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</si>
  <si>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</si>
  <si>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</si>
  <si>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</si>
  <si>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</si>
  <si>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</si>
  <si>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</si>
  <si>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</si>
  <si>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</si>
  <si>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</si>
  <si>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</si>
  <si>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</si>
  <si>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</si>
  <si>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</si>
  <si>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</si>
  <si>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</si>
  <si>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</si>
  <si>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</si>
  <si>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</si>
  <si>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</si>
  <si>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</si>
  <si>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</si>
  <si>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</si>
  <si>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</si>
  <si>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</si>
  <si>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</si>
  <si>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</si>
  <si>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</si>
  <si>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</si>
  <si>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</si>
  <si>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</si>
  <si>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</si>
  <si>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</si>
  <si>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</si>
  <si>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</si>
  <si>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</si>
  <si>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</si>
  <si>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</si>
  <si>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</si>
  <si>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</si>
  <si>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</si>
  <si>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</si>
  <si>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</si>
  <si>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</si>
  <si>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</si>
  <si>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</si>
  <si>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</si>
  <si>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</si>
  <si>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</si>
  <si>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</si>
  <si>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</si>
  <si>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</si>
  <si>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</si>
  <si>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</si>
  <si>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</si>
  <si>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</si>
  <si>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</si>
  <si>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</si>
  <si>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</si>
  <si>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</si>
  <si>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</si>
  <si>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</si>
  <si>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</si>
  <si>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</si>
  <si>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</si>
  <si>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</si>
  <si>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</si>
  <si>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</si>
  <si>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</si>
  <si>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</si>
  <si>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</si>
  <si>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</si>
  <si>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</si>
  <si>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</si>
  <si>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</si>
  <si>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</si>
  <si>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</si>
  <si>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</si>
  <si>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</si>
  <si>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</si>
  <si>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</si>
  <si>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</si>
  <si>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</si>
  <si>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</si>
  <si>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</si>
  <si>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</si>
  <si>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</si>
  <si>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</si>
  <si>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</si>
  <si>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</si>
  <si>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</si>
  <si>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</si>
  <si>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</si>
  <si>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</si>
  <si>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</si>
  <si>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</si>
  <si>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</si>
  <si>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</si>
  <si>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</si>
  <si>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</si>
  <si>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</si>
  <si>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</si>
  <si>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</si>
  <si>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</si>
  <si>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</si>
  <si>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</si>
  <si>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</si>
  <si>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</si>
  <si>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</si>
  <si>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</si>
  <si>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</si>
  <si>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</si>
  <si>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</si>
  <si>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</si>
  <si>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</si>
  <si>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</si>
  <si>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</si>
  <si>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</si>
  <si>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</si>
  <si>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</si>
  <si>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</si>
  <si>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</si>
  <si>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</si>
  <si>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</si>
  <si>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</si>
  <si>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</si>
  <si>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</si>
  <si>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</si>
  <si>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</si>
  <si>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</si>
  <si>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</si>
  <si>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</si>
  <si>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</si>
  <si>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</si>
  <si>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</si>
  <si>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</si>
  <si>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</si>
  <si>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</si>
  <si>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</si>
  <si>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</si>
  <si>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</si>
  <si>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</si>
  <si>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</si>
  <si>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</si>
  <si>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</si>
  <si>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</si>
  <si>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</si>
  <si>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</si>
  <si>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</si>
  <si>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</si>
  <si>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</si>
  <si>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</si>
  <si>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</si>
  <si>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</si>
  <si>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</si>
  <si>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</si>
  <si>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</si>
  <si>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</si>
  <si>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</si>
  <si>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</si>
  <si>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</si>
  <si>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</si>
  <si>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</si>
  <si>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</si>
  <si>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</si>
  <si>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</si>
  <si>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</si>
  <si>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</si>
  <si>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</si>
  <si>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</si>
  <si>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</si>
  <si>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</si>
  <si>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</si>
  <si>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</si>
  <si>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</si>
  <si>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</si>
  <si>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</si>
  <si>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</si>
  <si>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</si>
  <si>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</si>
  <si>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</si>
  <si>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</si>
  <si>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</si>
  <si>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</si>
  <si>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</si>
  <si>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</si>
  <si>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</si>
  <si>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</si>
  <si>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</si>
  <si>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</si>
  <si>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</si>
  <si>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</si>
  <si>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</si>
  <si>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</si>
  <si>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</si>
  <si>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</si>
  <si>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</si>
  <si>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</si>
  <si>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</si>
  <si>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</si>
  <si>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</si>
  <si>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</si>
  <si>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</si>
  <si>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</si>
  <si>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</si>
  <si>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</si>
  <si>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</si>
  <si>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</si>
  <si>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</si>
  <si>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</si>
  <si>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</si>
  <si>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</si>
  <si>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</si>
  <si>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</si>
  <si>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</si>
  <si>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</si>
  <si>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</si>
  <si>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</si>
  <si>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</si>
  <si>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</si>
  <si>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</si>
  <si>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</si>
  <si>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</si>
  <si>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</si>
  <si>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</si>
  <si>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</si>
  <si>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</si>
  <si>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</si>
  <si>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</si>
  <si>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</si>
  <si>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</si>
  <si>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</si>
  <si>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</si>
  <si>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</si>
  <si>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</si>
  <si>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</si>
  <si>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</si>
  <si>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</si>
  <si>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</si>
  <si>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</si>
  <si>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</si>
  <si>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</si>
  <si>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</si>
  <si>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</si>
  <si>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</si>
  <si>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</si>
  <si>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</si>
  <si>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</si>
  <si>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</si>
  <si>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</si>
  <si>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</si>
  <si>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</si>
  <si>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</si>
  <si>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</si>
  <si>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</si>
  <si>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</si>
  <si>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</si>
  <si>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</si>
  <si>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</si>
  <si>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</si>
  <si>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</si>
  <si>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</si>
  <si>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</si>
  <si>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</si>
  <si>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</si>
  <si>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</si>
  <si>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</si>
  <si>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</si>
  <si>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</si>
  <si>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</si>
  <si>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</si>
  <si>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</si>
  <si>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</si>
  <si>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</si>
  <si>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</si>
  <si>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</si>
  <si>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</si>
  <si>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</si>
  <si>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</si>
  <si>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</si>
  <si>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</si>
  <si>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</si>
  <si>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</si>
  <si>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</si>
  <si>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</si>
  <si>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</si>
  <si>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</si>
  <si>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</si>
  <si>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</si>
  <si>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</si>
  <si>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</si>
  <si>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</si>
  <si>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</si>
  <si>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</si>
  <si>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</si>
  <si>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</si>
  <si>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</si>
  <si>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</si>
  <si>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</si>
  <si>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</si>
  <si>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</si>
  <si>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</si>
  <si>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</si>
  <si>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</si>
  <si>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</si>
  <si>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</si>
  <si>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</si>
  <si>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</si>
  <si>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</si>
  <si>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</si>
  <si>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</si>
  <si>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</si>
  <si>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</si>
  <si>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</si>
  <si>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</si>
  <si>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</si>
  <si>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</si>
  <si>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</si>
  <si>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</si>
  <si>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</si>
  <si>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</si>
  <si>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</si>
  <si>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</si>
  <si>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</si>
  <si>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</si>
  <si>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</si>
  <si>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</si>
  <si>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</si>
  <si>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</si>
  <si>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</si>
  <si>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</si>
  <si>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</si>
  <si>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</si>
  <si>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</si>
  <si>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</si>
  <si>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</si>
  <si>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</si>
  <si>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</si>
  <si>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</si>
  <si>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</si>
  <si>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</si>
  <si>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</si>
  <si>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</si>
  <si>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</si>
  <si>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</si>
  <si>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</si>
  <si>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</si>
  <si>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</si>
  <si>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</si>
  <si>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</si>
  <si>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</si>
  <si>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</si>
  <si>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</si>
  <si>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</si>
  <si>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</si>
  <si>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</si>
  <si>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</si>
  <si>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</si>
  <si>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</si>
  <si>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</si>
  <si>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</si>
  <si>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</si>
  <si>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</si>
  <si>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</si>
  <si>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</si>
  <si>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</si>
  <si>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</si>
  <si>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</si>
  <si>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</si>
  <si>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</si>
  <si>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</si>
  <si>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</si>
  <si>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</si>
  <si>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</si>
  <si>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</si>
  <si>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</si>
  <si>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</si>
  <si>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</si>
  <si>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</si>
  <si>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</si>
  <si>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</si>
  <si>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</si>
  <si>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</si>
  <si>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</si>
  <si>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</si>
  <si>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</si>
  <si>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</si>
  <si>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</si>
  <si>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</si>
  <si>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</si>
  <si>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</si>
  <si>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</si>
  <si>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</si>
  <si>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</si>
  <si>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</si>
  <si>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</si>
  <si>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</si>
  <si>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</si>
  <si>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</si>
  <si>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</si>
  <si>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</si>
  <si>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</si>
  <si>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</si>
  <si>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</si>
  <si>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</si>
  <si>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</si>
  <si>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</si>
  <si>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</si>
  <si>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</si>
  <si>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</si>
  <si>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</si>
  <si>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</si>
  <si>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</si>
  <si>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</si>
  <si>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</si>
  <si>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</si>
  <si>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</si>
  <si>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</si>
  <si>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</si>
  <si>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</si>
  <si>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</si>
  <si>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</si>
  <si>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</si>
  <si>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</si>
  <si>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</si>
  <si>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</si>
  <si>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</si>
  <si>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</si>
  <si>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</si>
  <si>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</si>
  <si>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</si>
  <si>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</si>
  <si>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</si>
  <si>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</si>
  <si>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</si>
  <si>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</si>
  <si>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</si>
  <si>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</si>
  <si>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</si>
  <si>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</si>
  <si>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</si>
  <si>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</si>
  <si>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</si>
  <si>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</si>
  <si>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</si>
  <si>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</si>
  <si>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</si>
  <si>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</si>
  <si>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</si>
  <si>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</si>
  <si>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</si>
  <si>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</si>
  <si>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</si>
  <si>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</si>
  <si>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</si>
  <si>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</si>
  <si>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</si>
  <si>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</si>
  <si>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</si>
  <si>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</si>
  <si>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</si>
  <si>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</si>
  <si>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</si>
  <si>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</si>
  <si>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</si>
  <si>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</si>
  <si>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</si>
  <si>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</si>
  <si>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</si>
  <si>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</si>
  <si>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</si>
  <si>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</si>
  <si>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</si>
  <si>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</si>
  <si>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</si>
  <si>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</si>
  <si>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</si>
  <si>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</si>
  <si>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</si>
  <si>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</si>
  <si>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</si>
  <si>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</si>
  <si>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</si>
  <si>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</si>
  <si>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</si>
  <si>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</si>
  <si>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</si>
  <si>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</si>
  <si>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</si>
  <si>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</si>
  <si>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</si>
  <si>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</si>
  <si>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</si>
  <si>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</si>
  <si>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</si>
  <si>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</si>
  <si>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</si>
  <si>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</si>
  <si>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</si>
  <si>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</si>
  <si>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</si>
  <si>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</si>
  <si>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</si>
  <si>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</si>
  <si>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</si>
  <si>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</si>
  <si>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</si>
  <si>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</si>
  <si>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</si>
  <si>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</si>
  <si>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</si>
  <si>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</si>
  <si>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</si>
  <si>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</si>
  <si>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</si>
  <si>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</si>
  <si>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</si>
  <si>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</si>
  <si>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</si>
  <si>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</si>
  <si>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</si>
  <si>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</si>
  <si>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</si>
  <si>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</si>
  <si>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</si>
  <si>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</si>
  <si>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</si>
  <si>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</si>
  <si>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</si>
  <si>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</si>
  <si>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</si>
  <si>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</si>
  <si>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</si>
  <si>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</si>
  <si>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</si>
  <si>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</si>
  <si>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</si>
  <si>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</si>
  <si>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</si>
  <si>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</si>
  <si>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</si>
  <si>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</si>
  <si>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</si>
  <si>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</si>
  <si>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</si>
  <si>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</si>
  <si>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</si>
  <si>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</si>
  <si>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</si>
  <si>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</si>
  <si>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</si>
  <si>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</si>
  <si>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</si>
  <si>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</si>
  <si>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</si>
  <si>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</si>
  <si>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</si>
  <si>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</si>
  <si>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</si>
  <si>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</si>
  <si>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</si>
  <si>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</si>
  <si>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</si>
  <si>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</si>
  <si>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</si>
  <si>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</si>
  <si>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</si>
  <si>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</si>
  <si>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</si>
  <si>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</si>
  <si>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</si>
  <si>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</si>
  <si>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</si>
  <si>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</si>
  <si>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</si>
  <si>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</si>
  <si>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</si>
  <si>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</si>
  <si>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</si>
  <si>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</si>
  <si>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</si>
  <si>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</si>
  <si>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</si>
  <si>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</si>
  <si>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</si>
  <si>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</si>
  <si>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</si>
  <si>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</si>
  <si>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</si>
  <si>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</si>
  <si>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</si>
  <si>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</si>
  <si>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</si>
  <si>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</si>
  <si>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</si>
  <si>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</si>
  <si>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</si>
  <si>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</si>
  <si>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</si>
  <si>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</si>
  <si>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</si>
  <si>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</si>
  <si>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</si>
  <si>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</si>
  <si>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</si>
  <si>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</si>
  <si>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</si>
  <si>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</si>
  <si>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</si>
  <si>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</si>
  <si>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</si>
  <si>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</si>
  <si>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</si>
  <si>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</si>
  <si>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</si>
  <si>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</si>
  <si>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</si>
  <si>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</si>
  <si>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</si>
  <si>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</si>
  <si>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</si>
  <si>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</si>
  <si>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</si>
  <si>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</si>
  <si>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</si>
  <si>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</si>
  <si>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</si>
  <si>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</si>
  <si>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</si>
  <si>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</si>
  <si>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</si>
  <si>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</si>
  <si>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</si>
  <si>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</si>
  <si>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</si>
  <si>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</si>
  <si>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</si>
  <si>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</si>
  <si>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</si>
  <si>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</si>
  <si>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</si>
  <si>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</si>
  <si>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</si>
  <si>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</si>
  <si>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</si>
  <si>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</si>
  <si>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</si>
  <si>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</si>
  <si>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</si>
  <si>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</si>
  <si>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</si>
  <si>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</si>
  <si>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</si>
  <si>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</si>
  <si>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</si>
  <si>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</si>
  <si>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</si>
  <si>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</si>
  <si>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</si>
  <si>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</si>
  <si>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</si>
  <si>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</si>
  <si>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</si>
  <si>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</si>
  <si>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</si>
  <si>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</si>
  <si>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</si>
  <si>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</si>
  <si>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</si>
  <si>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</si>
  <si>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</si>
  <si>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</si>
  <si>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</si>
  <si>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</si>
  <si>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</si>
  <si>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</si>
  <si>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</si>
  <si>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</si>
  <si>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</si>
  <si>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</si>
  <si>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</si>
  <si>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</si>
  <si>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</si>
  <si>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</si>
  <si>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</si>
  <si>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</si>
  <si>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</si>
  <si>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</si>
  <si>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</si>
  <si>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</si>
  <si>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</si>
  <si>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</si>
  <si>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</si>
  <si>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</si>
  <si>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</si>
  <si>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</si>
  <si>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</si>
  <si>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</si>
  <si>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</si>
  <si>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</si>
  <si>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</si>
  <si>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</si>
  <si>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</si>
  <si>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</si>
  <si>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</si>
  <si>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</si>
  <si>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</si>
  <si>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</si>
  <si>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</si>
  <si>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</si>
  <si>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</si>
  <si>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</si>
  <si>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</si>
  <si>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</si>
  <si>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</si>
  <si>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</si>
  <si>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</si>
  <si>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</si>
  <si>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</si>
  <si>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</si>
  <si>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</si>
  <si>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</si>
  <si>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</si>
  <si>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</si>
  <si>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</si>
  <si>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</si>
  <si>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</si>
  <si>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</si>
  <si>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</si>
  <si>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</si>
  <si>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</si>
  <si>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</si>
  <si>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</si>
  <si>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</si>
  <si>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</si>
  <si>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</si>
  <si>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</si>
  <si>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</si>
  <si>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</si>
  <si>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</si>
  <si>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</si>
  <si>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</si>
  <si>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</si>
  <si>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</si>
  <si>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</si>
  <si>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</si>
  <si>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</si>
  <si>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</si>
  <si>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</si>
  <si>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</si>
  <si>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</si>
  <si>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</si>
  <si>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</si>
  <si>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</si>
  <si>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</si>
  <si>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</si>
  <si>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</si>
  <si>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</si>
  <si>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</si>
  <si>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</si>
  <si>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</si>
  <si>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</si>
  <si>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</si>
  <si>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</si>
  <si>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</si>
  <si>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</si>
  <si>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</si>
  <si>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</si>
  <si>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</si>
  <si>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</si>
  <si>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</si>
  <si>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</si>
  <si>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</si>
  <si>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</si>
  <si>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</si>
  <si>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</si>
  <si>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</si>
  <si>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</si>
  <si>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</si>
  <si>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</si>
  <si>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</si>
  <si>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</si>
  <si>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</si>
  <si>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</si>
  <si>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</si>
  <si>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</si>
  <si>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</si>
  <si>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</si>
  <si>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</si>
  <si>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</si>
  <si>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</si>
  <si>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</si>
  <si>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</si>
  <si>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</si>
  <si>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</si>
  <si>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</si>
  <si>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</si>
  <si>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</si>
  <si>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</si>
  <si>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</si>
  <si>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</si>
  <si>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</si>
  <si>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</si>
  <si>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</si>
  <si>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</si>
  <si>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</si>
  <si>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</si>
  <si>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</si>
  <si>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</si>
  <si>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</si>
  <si>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</si>
  <si>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</si>
  <si>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</si>
  <si>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</si>
  <si>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</si>
  <si>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</si>
  <si>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</si>
  <si>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</si>
  <si>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</si>
  <si>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</si>
  <si>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</si>
  <si>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</si>
  <si>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</si>
  <si>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</si>
  <si>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</si>
  <si>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</si>
  <si>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</si>
  <si>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</si>
  <si>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</si>
  <si>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</si>
  <si>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</si>
  <si>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</si>
  <si>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</si>
  <si>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</si>
  <si>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</si>
  <si>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</si>
  <si>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</si>
  <si>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</si>
  <si>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</si>
  <si>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</si>
  <si>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</si>
  <si>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</si>
  <si>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</si>
  <si>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</si>
  <si>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</si>
  <si>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</si>
  <si>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</si>
  <si>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</si>
  <si>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</si>
  <si>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</si>
  <si>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</si>
  <si>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</si>
  <si>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</si>
  <si>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</si>
  <si>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</si>
  <si>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</si>
  <si>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</si>
  <si>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</si>
  <si>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</si>
  <si>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</si>
  <si>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</si>
  <si>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</si>
  <si>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</si>
  <si>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</si>
  <si>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</si>
  <si>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</si>
  <si>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</si>
  <si>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</si>
  <si>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</si>
  <si>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</si>
  <si>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</si>
  <si>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</si>
  <si>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</si>
  <si>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</si>
  <si>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</si>
  <si>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</si>
  <si>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</si>
  <si>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</si>
  <si>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</si>
  <si>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</si>
  <si>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</si>
  <si>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</si>
  <si>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</si>
  <si>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</si>
  <si>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</si>
  <si>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</si>
  <si>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</si>
  <si>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</si>
  <si>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</si>
  <si>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</si>
  <si>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</si>
  <si>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</si>
  <si>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</si>
  <si>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</si>
  <si>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</si>
  <si>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</si>
  <si>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</si>
  <si>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</si>
  <si>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</si>
  <si>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</si>
  <si>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</si>
  <si>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</si>
  <si>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</si>
  <si>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</si>
  <si>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</si>
  <si>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</si>
  <si>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</si>
  <si>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</si>
  <si>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</si>
  <si>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</si>
  <si>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</si>
  <si>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</si>
  <si>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</si>
  <si>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</si>
  <si>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</si>
  <si>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</si>
  <si>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</si>
  <si>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</si>
  <si>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</si>
  <si>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</si>
  <si>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</si>
  <si>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</si>
  <si>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</si>
  <si>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</si>
  <si>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</si>
  <si>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</si>
  <si>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</si>
  <si>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</si>
  <si>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</si>
  <si>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</si>
  <si>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</si>
  <si>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</si>
  <si>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</si>
  <si>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</si>
  <si>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</si>
  <si>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</si>
  <si>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</si>
  <si>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</si>
  <si>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</si>
  <si>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</si>
  <si>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</si>
  <si>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</si>
  <si>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</si>
  <si>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</si>
  <si>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</si>
  <si>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</si>
  <si>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</si>
  <si>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</si>
  <si>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</si>
  <si>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</si>
  <si>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</si>
  <si>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</si>
  <si>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</si>
  <si>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</si>
  <si>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</si>
  <si>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</si>
  <si>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</si>
  <si>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</si>
  <si>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</si>
  <si>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</si>
  <si>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</si>
  <si>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</si>
  <si>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</si>
  <si>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</si>
  <si>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</si>
  <si>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</si>
  <si>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</si>
  <si>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</si>
  <si>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</si>
  <si>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</si>
  <si>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</si>
  <si>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</si>
  <si>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</si>
  <si>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</si>
  <si>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</si>
  <si>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</si>
  <si>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</si>
  <si>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</si>
  <si>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</si>
  <si>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</si>
  <si>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</si>
  <si>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</si>
  <si>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</si>
  <si>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</si>
  <si>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</si>
  <si>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</si>
  <si>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</si>
  <si>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</si>
  <si>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</si>
  <si>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</si>
  <si>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</si>
  <si>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</si>
  <si>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</si>
  <si>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</si>
  <si>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</si>
  <si>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</si>
  <si>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</si>
  <si>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</si>
  <si>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</si>
  <si>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</si>
  <si>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</si>
  <si>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</si>
  <si>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</si>
  <si>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</si>
  <si>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</si>
  <si>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</si>
  <si>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</si>
  <si>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</si>
  <si>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</si>
  <si>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</si>
  <si>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</si>
  <si>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</si>
  <si>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</si>
  <si>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</si>
  <si>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</si>
  <si>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</si>
  <si>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</si>
  <si>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</si>
  <si>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</si>
  <si>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</si>
  <si>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</si>
  <si>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</si>
  <si>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</si>
  <si>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</si>
  <si>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</si>
  <si>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</si>
  <si>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</si>
  <si>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</si>
  <si>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</si>
  <si>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</si>
  <si>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</si>
  <si>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</si>
  <si>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</si>
  <si>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</si>
  <si>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</si>
  <si>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</si>
  <si>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</si>
  <si>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</si>
  <si>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</si>
  <si>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</si>
  <si>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</si>
  <si>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</si>
  <si>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</si>
  <si>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</si>
  <si>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</si>
  <si>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</si>
  <si>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</si>
  <si>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</si>
  <si>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</si>
  <si>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</si>
  <si>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</si>
  <si>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</si>
  <si>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</si>
  <si>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</si>
  <si>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</si>
  <si>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</si>
  <si>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</si>
  <si>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</si>
  <si>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</si>
  <si>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</si>
  <si>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</si>
  <si>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</si>
  <si>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</si>
  <si>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</si>
  <si>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</si>
  <si>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</si>
  <si>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</si>
  <si>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</si>
  <si>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</si>
  <si>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</si>
  <si>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</si>
  <si>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</si>
  <si>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</si>
  <si>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</si>
  <si>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</si>
  <si>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</si>
  <si>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</si>
  <si>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</si>
  <si>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</si>
  <si>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</si>
  <si>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</si>
  <si>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</si>
  <si>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</si>
  <si>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</si>
  <si>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</si>
  <si>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</si>
  <si>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</si>
  <si>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</si>
  <si>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</si>
  <si>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</si>
  <si>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</si>
  <si>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</si>
  <si>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</si>
  <si>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</si>
  <si>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</si>
  <si>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</si>
  <si>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</si>
  <si>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</si>
  <si>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</si>
  <si>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</si>
  <si>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</si>
  <si>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</si>
  <si>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</si>
  <si>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</si>
  <si>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</si>
  <si>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</si>
  <si>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</si>
  <si>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</si>
  <si>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</si>
  <si>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</si>
  <si>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</si>
  <si>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</si>
  <si>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</si>
  <si>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</si>
  <si>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</si>
  <si>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</si>
  <si>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</si>
  <si>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</si>
  <si>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</si>
  <si>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</si>
  <si>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</si>
  <si>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</si>
  <si>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</si>
  <si>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</si>
  <si>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</si>
  <si>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</si>
  <si>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</si>
  <si>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</si>
  <si>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</si>
  <si>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</si>
  <si>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</si>
  <si>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</si>
  <si>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</si>
  <si>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</si>
  <si>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</si>
  <si>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</si>
  <si>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</si>
  <si>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</si>
  <si>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</si>
  <si>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</si>
  <si>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</si>
  <si>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</si>
  <si>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</si>
  <si>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</si>
  <si>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</si>
  <si>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</si>
  <si>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</si>
  <si>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</si>
  <si>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</si>
  <si>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</si>
  <si>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</si>
  <si>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</si>
  <si>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</si>
  <si>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</si>
  <si>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</si>
  <si>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</si>
  <si>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</si>
  <si>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</si>
  <si>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</si>
  <si>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</si>
  <si>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</si>
  <si>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</si>
  <si>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</si>
  <si>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</si>
  <si>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</si>
  <si>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</si>
  <si>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</si>
  <si>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</si>
  <si>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</si>
  <si>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</si>
  <si>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</si>
  <si>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</si>
  <si>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</si>
  <si>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</si>
  <si>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</si>
  <si>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</si>
  <si>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</si>
  <si>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</si>
  <si>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</si>
  <si>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</si>
  <si>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</si>
  <si>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</si>
  <si>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</si>
  <si>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</si>
  <si>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</si>
  <si>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</si>
  <si>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</si>
  <si>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</si>
  <si>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</si>
  <si>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</si>
  <si>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</si>
  <si>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</si>
  <si>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</si>
  <si>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</si>
  <si>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</si>
  <si>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</si>
  <si>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</si>
  <si>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</si>
  <si>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</si>
  <si>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</si>
  <si>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</si>
  <si>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</si>
  <si>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</si>
  <si>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</si>
  <si>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</si>
  <si>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</si>
  <si>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</si>
  <si>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</si>
  <si>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</si>
  <si>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</si>
  <si>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</si>
  <si>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</si>
  <si>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</si>
  <si>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</si>
  <si>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</si>
  <si>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</si>
  <si>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</si>
  <si>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</si>
  <si>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</si>
  <si>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</si>
  <si>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</si>
  <si>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</si>
  <si>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</si>
  <si>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</si>
  <si>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</si>
  <si>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</si>
  <si>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</si>
  <si>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</si>
  <si>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</si>
  <si>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</si>
  <si>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</si>
  <si>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</si>
  <si>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</si>
  <si>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</si>
  <si>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</si>
  <si>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</si>
  <si>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</si>
  <si>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</si>
  <si>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</si>
  <si>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</si>
  <si>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</si>
  <si>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</si>
  <si>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</si>
  <si>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</si>
  <si>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</si>
  <si>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</si>
  <si>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</si>
  <si>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</si>
  <si>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</si>
  <si>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</si>
  <si>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</si>
  <si>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</si>
  <si>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</si>
  <si>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</si>
  <si>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</si>
  <si>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</si>
  <si>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</si>
  <si>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</si>
  <si>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</si>
  <si>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</si>
  <si>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</si>
  <si>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</si>
  <si>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</si>
  <si>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</si>
  <si>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</si>
  <si>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</si>
  <si>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</si>
  <si>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</si>
  <si>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</si>
  <si>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</si>
  <si>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</si>
  <si>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</si>
  <si>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</si>
  <si>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</si>
  <si>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</si>
  <si>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</si>
  <si>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</si>
  <si>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</si>
  <si>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</si>
  <si>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</si>
  <si>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</si>
  <si>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</si>
  <si>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</si>
  <si>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</si>
  <si>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</si>
  <si>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</si>
  <si>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</si>
  <si>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</si>
  <si>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</si>
  <si>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</si>
  <si>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</si>
  <si>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</si>
  <si>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</si>
  <si>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</si>
  <si>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</si>
  <si>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</si>
  <si>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</si>
  <si>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</si>
  <si>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</si>
  <si>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</si>
  <si>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</si>
  <si>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</si>
  <si>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</si>
  <si>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</si>
  <si>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</si>
  <si>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</si>
  <si>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</si>
  <si>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</si>
  <si>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</si>
  <si>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</si>
  <si>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</si>
  <si>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</si>
  <si>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</si>
  <si>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</si>
  <si>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</si>
  <si>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</si>
  <si>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</si>
  <si>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</si>
  <si>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</si>
  <si>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</si>
  <si>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</si>
  <si>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</si>
  <si>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</si>
  <si>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</si>
  <si>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</si>
  <si>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</si>
  <si>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</si>
  <si>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</si>
  <si>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</si>
  <si>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</si>
  <si>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</si>
  <si>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</si>
  <si>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</si>
  <si>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</si>
  <si>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</si>
  <si>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</si>
  <si>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</si>
  <si>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</si>
  <si>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</si>
  <si>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</si>
  <si>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</si>
  <si>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</si>
  <si>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</si>
  <si>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</si>
  <si>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</si>
  <si>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</si>
  <si>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</si>
  <si>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</si>
  <si>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</si>
  <si>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</si>
  <si>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</si>
  <si>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</si>
  <si>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</si>
  <si>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</si>
  <si>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</si>
  <si>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</si>
  <si>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</si>
  <si>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</si>
  <si>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</si>
  <si>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</si>
  <si>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</si>
  <si>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</si>
  <si>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</si>
  <si>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</si>
  <si>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</si>
  <si>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</si>
  <si>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</si>
  <si>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</si>
  <si>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</si>
  <si>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</si>
  <si>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</si>
  <si>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</si>
  <si>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</si>
  <si>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</si>
  <si>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</si>
  <si>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</si>
  <si>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</si>
  <si>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</si>
  <si>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</si>
  <si>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</si>
  <si>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</si>
  <si>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</si>
  <si>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</si>
  <si>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</si>
  <si>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</si>
  <si>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</si>
  <si>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</si>
  <si>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</si>
  <si>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</si>
  <si>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</si>
  <si>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</si>
  <si>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</si>
  <si>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</si>
  <si>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</si>
  <si>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</si>
  <si>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</si>
  <si>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</si>
  <si>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</si>
  <si>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</si>
  <si>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</si>
  <si>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</si>
  <si>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</si>
  <si>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</si>
  <si>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</si>
  <si>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</si>
  <si>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</si>
  <si>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</si>
  <si>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</si>
  <si>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</si>
  <si>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</si>
  <si>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</si>
  <si>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</si>
  <si>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</si>
  <si>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</si>
  <si>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</si>
  <si>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</si>
  <si>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</si>
  <si>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</si>
  <si>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</si>
  <si>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</si>
  <si>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</si>
  <si>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</si>
  <si>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</si>
  <si>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</si>
  <si>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</si>
  <si>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</si>
  <si>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</si>
  <si>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</si>
  <si>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</si>
  <si>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</si>
  <si>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</si>
  <si>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</si>
  <si>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</si>
  <si>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</si>
  <si>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</si>
  <si>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</si>
  <si>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</si>
  <si>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</si>
  <si>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</si>
  <si>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</si>
  <si>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</si>
  <si>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</si>
  <si>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</si>
  <si>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</si>
  <si>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</si>
  <si>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</si>
  <si>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</si>
  <si>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</si>
  <si>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</si>
  <si>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</si>
  <si>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</si>
  <si>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</si>
  <si>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</si>
  <si>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</si>
  <si>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</si>
  <si>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</si>
  <si>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</si>
  <si>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</si>
  <si>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</si>
  <si>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</si>
  <si>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</si>
  <si>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</si>
  <si>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</si>
  <si>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</si>
  <si>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</si>
  <si>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</si>
  <si>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</si>
  <si>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</si>
  <si>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</si>
  <si>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</si>
  <si>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</si>
  <si>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</si>
  <si>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</si>
  <si>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</si>
  <si>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</si>
  <si>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</si>
  <si>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</si>
  <si>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</si>
  <si>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</si>
  <si>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</si>
  <si>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</si>
  <si>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</si>
  <si>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</si>
  <si>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</si>
  <si>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</si>
  <si>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</si>
  <si>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</si>
  <si>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</si>
  <si>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</si>
  <si>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</si>
  <si>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</si>
  <si>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</si>
  <si>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</si>
  <si>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</si>
  <si>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</si>
  <si>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</si>
  <si>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</si>
  <si>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</si>
  <si>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</si>
  <si>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</si>
  <si>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</si>
  <si>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</si>
  <si>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</si>
  <si>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</si>
  <si>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</si>
  <si>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</si>
  <si>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</si>
  <si>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</si>
  <si>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</si>
  <si>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</si>
  <si>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</si>
  <si>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</si>
  <si>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</si>
  <si>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</si>
  <si>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</si>
  <si>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</si>
  <si>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</si>
  <si>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</si>
  <si>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</si>
  <si>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</si>
  <si>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</si>
  <si>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</si>
  <si>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</si>
  <si>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</si>
  <si>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</si>
  <si>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</si>
  <si>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</si>
  <si>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</si>
  <si>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</si>
  <si>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</si>
  <si>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</si>
  <si>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</si>
  <si>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</si>
  <si>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</si>
  <si>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</si>
  <si>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</si>
  <si>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</si>
  <si>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</si>
  <si>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</si>
  <si>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</si>
  <si>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</si>
  <si>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</si>
  <si>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</si>
  <si>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</si>
  <si>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</si>
  <si>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</si>
  <si>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</si>
  <si>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</si>
  <si>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</si>
  <si>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</si>
  <si>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</si>
  <si>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</si>
  <si>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</si>
  <si>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</si>
  <si>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</si>
  <si>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</si>
  <si>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</si>
  <si>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</si>
  <si>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</si>
  <si>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</si>
  <si>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</si>
  <si>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</si>
  <si>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</si>
  <si>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</si>
  <si>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</si>
  <si>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</si>
  <si>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</si>
  <si>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</si>
  <si>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</si>
  <si>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</si>
  <si>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</si>
  <si>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</si>
  <si>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</si>
  <si>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</si>
  <si>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</si>
  <si>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</si>
  <si>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</si>
  <si>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</si>
  <si>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</si>
  <si>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</si>
  <si>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</si>
  <si>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</si>
  <si>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</si>
  <si>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</si>
  <si>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</si>
  <si>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</si>
  <si>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</si>
  <si>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</si>
  <si>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</si>
  <si>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</si>
  <si>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</si>
  <si>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</si>
  <si>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</si>
  <si>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</si>
  <si>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</si>
  <si>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</si>
  <si>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</si>
  <si>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</si>
  <si>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</si>
  <si>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</si>
  <si>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</si>
  <si>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</si>
  <si>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</si>
  <si>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</si>
  <si>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</si>
  <si>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</si>
  <si>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</si>
  <si>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</si>
  <si>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</si>
  <si>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</si>
  <si>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</si>
  <si>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</si>
  <si>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</si>
  <si>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</si>
  <si>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</si>
  <si>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</si>
  <si>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</si>
  <si>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</si>
  <si>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</si>
  <si>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</si>
  <si>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</si>
  <si>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</si>
  <si>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</si>
  <si>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</si>
  <si>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</si>
  <si>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</si>
  <si>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</si>
  <si>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</si>
  <si>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</si>
  <si>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</si>
  <si>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</si>
  <si>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</si>
  <si>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</si>
  <si>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</si>
  <si>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</si>
  <si>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</si>
  <si>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</si>
  <si>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</si>
  <si>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</si>
  <si>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</si>
  <si>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</si>
  <si>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</si>
  <si>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</si>
  <si>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</si>
  <si>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</si>
  <si>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</si>
  <si>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</si>
  <si>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</si>
  <si>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</si>
  <si>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</si>
  <si>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</si>
  <si>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</si>
  <si>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</si>
  <si>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</si>
  <si>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</si>
  <si>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</si>
  <si>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</si>
  <si>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</si>
  <si>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</si>
  <si>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</si>
  <si>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</si>
  <si>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</si>
  <si>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</si>
  <si>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</si>
  <si>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</si>
  <si>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</si>
  <si>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</si>
  <si>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</si>
  <si>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</si>
  <si>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</si>
  <si>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</si>
  <si>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</si>
  <si>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</si>
  <si>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</si>
  <si>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</si>
  <si>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</si>
  <si>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</si>
  <si>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</si>
  <si>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</si>
  <si>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</si>
  <si>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</si>
  <si>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</si>
  <si>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</si>
  <si>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</si>
  <si>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</si>
  <si>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</si>
  <si>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</si>
  <si>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</si>
  <si>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</si>
  <si>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</si>
  <si>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</si>
  <si>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</si>
  <si>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</si>
  <si>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</si>
  <si>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</si>
  <si>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</si>
  <si>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</si>
  <si>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</si>
  <si>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</si>
  <si>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</si>
  <si>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</si>
  <si>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</si>
  <si>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</si>
  <si>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</si>
  <si>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</si>
  <si>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</si>
  <si>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</si>
  <si>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</si>
  <si>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</si>
  <si>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</si>
  <si>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</si>
  <si>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</si>
  <si>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</si>
  <si>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</si>
  <si>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</si>
  <si>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</si>
  <si>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</si>
  <si>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</si>
  <si>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</si>
  <si>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</si>
  <si>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</si>
  <si>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</si>
  <si>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</si>
  <si>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</si>
  <si>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</si>
  <si>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</si>
  <si>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</si>
  <si>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</si>
  <si>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</si>
  <si>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</si>
  <si>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</si>
  <si>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</si>
  <si>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</si>
  <si>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</si>
  <si>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</si>
  <si>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</si>
  <si>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</si>
  <si>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</si>
  <si>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</si>
  <si>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</si>
  <si>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</si>
  <si>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</si>
  <si>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</si>
  <si>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</si>
  <si>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</si>
  <si>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</si>
  <si>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</si>
  <si>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</si>
  <si>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</si>
  <si>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</si>
  <si>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</si>
  <si>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</si>
  <si>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</si>
  <si>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</si>
  <si>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</si>
  <si>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</si>
  <si>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</si>
  <si>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</si>
  <si>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</si>
  <si>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</si>
  <si>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</si>
  <si>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</si>
  <si>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</si>
  <si>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</si>
  <si>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</si>
  <si>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</si>
  <si>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</si>
  <si>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</si>
  <si>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</si>
  <si>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</si>
  <si>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</si>
  <si>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</si>
  <si>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</si>
  <si>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</si>
  <si>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</si>
  <si>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</si>
  <si>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</si>
  <si>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</si>
  <si>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</si>
  <si>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</si>
  <si>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</si>
  <si>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</si>
  <si>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</si>
  <si>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</si>
  <si>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</si>
  <si>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</si>
  <si>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</si>
  <si>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</si>
  <si>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</si>
  <si>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</si>
  <si>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</si>
  <si>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</si>
  <si>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</si>
  <si>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</si>
  <si>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</si>
  <si>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</si>
  <si>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</si>
  <si>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</si>
  <si>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</si>
  <si>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</si>
  <si>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</si>
  <si>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</si>
  <si>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</si>
  <si>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</si>
  <si>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</si>
  <si>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</si>
  <si>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</si>
  <si>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</si>
  <si>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</si>
  <si>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</si>
  <si>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</si>
  <si>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</si>
  <si>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</si>
  <si>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</si>
  <si>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</si>
  <si>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</si>
  <si>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</si>
  <si>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</si>
  <si>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</si>
  <si>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</si>
  <si>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</si>
  <si>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</si>
  <si>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</si>
  <si>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</si>
  <si>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</si>
  <si>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</si>
  <si>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</si>
  <si>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</si>
  <si>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</si>
  <si>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</si>
  <si>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</si>
  <si>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</si>
  <si>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</si>
  <si>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</si>
  <si>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</si>
  <si>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</si>
  <si>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</si>
  <si>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</si>
  <si>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</si>
  <si>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</si>
  <si>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</si>
  <si>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</si>
  <si>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</si>
  <si>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</si>
  <si>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</si>
  <si>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</si>
  <si>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</si>
  <si>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</si>
  <si>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</si>
  <si>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</si>
  <si>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</si>
  <si>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</si>
  <si>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</si>
  <si>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</si>
  <si>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</si>
  <si>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</si>
  <si>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</si>
  <si>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</si>
  <si>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</si>
  <si>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</si>
  <si>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</si>
  <si>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</si>
  <si>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</si>
  <si>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</si>
  <si>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</si>
  <si>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</si>
  <si>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</si>
  <si>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</si>
  <si>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</si>
  <si>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</si>
  <si>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</si>
  <si>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</si>
  <si>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</si>
  <si>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</si>
  <si>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</si>
  <si>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</si>
  <si>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</si>
  <si>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</si>
  <si>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</si>
  <si>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</si>
  <si>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</si>
  <si>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</si>
  <si>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</si>
  <si>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</si>
  <si>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</si>
  <si>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</si>
  <si>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</si>
  <si>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</si>
  <si>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</si>
  <si>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</si>
  <si>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</si>
  <si>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</si>
  <si>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</si>
  <si>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</si>
  <si>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</si>
  <si>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</si>
  <si>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</si>
  <si>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</si>
  <si>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</si>
  <si>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</si>
  <si>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</si>
  <si>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</si>
  <si>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</si>
  <si>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</si>
  <si>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</si>
  <si>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</si>
  <si>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</si>
  <si>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</si>
  <si>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</si>
  <si>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</si>
  <si>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</si>
  <si>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</si>
  <si>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</si>
  <si>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</si>
  <si>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</si>
  <si>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</si>
  <si>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</si>
  <si>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</si>
  <si>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</si>
  <si>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</si>
  <si>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</si>
  <si>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</si>
  <si>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</si>
  <si>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</si>
  <si>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</si>
  <si>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</si>
  <si>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</si>
  <si>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</si>
  <si>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</si>
  <si>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</si>
  <si>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</si>
  <si>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</si>
  <si>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</si>
  <si>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</si>
  <si>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</si>
  <si>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</si>
  <si>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</si>
  <si>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</si>
  <si>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</si>
  <si>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</si>
  <si>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</si>
  <si>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</si>
  <si>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</si>
  <si>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</si>
  <si>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</si>
  <si>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</si>
  <si>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</si>
  <si>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</si>
  <si>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</si>
  <si>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</si>
  <si>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</si>
  <si>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</si>
  <si>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</si>
  <si>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</si>
  <si>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</si>
  <si>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</si>
  <si>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</si>
  <si>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</si>
  <si>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</si>
  <si>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</si>
  <si>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</si>
  <si>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</si>
  <si>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</si>
  <si>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</si>
  <si>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</si>
  <si>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</si>
  <si>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</si>
  <si>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</si>
  <si>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</si>
  <si>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</si>
  <si>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</si>
  <si>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</si>
  <si>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</si>
  <si>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</si>
  <si>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</si>
  <si>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</si>
  <si>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</si>
  <si>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</si>
  <si>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</si>
  <si>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</si>
  <si>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</si>
  <si>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</si>
  <si>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</si>
  <si>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</si>
  <si>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</si>
  <si>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</si>
  <si>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</si>
  <si>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</si>
  <si>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</si>
  <si>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</si>
  <si>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</si>
  <si>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</si>
  <si>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</si>
  <si>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</si>
  <si>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</si>
  <si>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</si>
  <si>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</si>
  <si>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</si>
  <si>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</si>
  <si>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</si>
  <si>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</si>
  <si>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</si>
  <si>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</si>
  <si>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</si>
  <si>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</si>
  <si>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</si>
  <si>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</si>
  <si>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</si>
  <si>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</si>
  <si>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</si>
  <si>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</si>
  <si>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</si>
  <si>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</si>
  <si>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</si>
  <si>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</si>
  <si>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</si>
  <si>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</si>
  <si>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</si>
  <si>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</si>
  <si>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</si>
  <si>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</si>
  <si>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</si>
  <si>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</si>
  <si>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</si>
  <si>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</si>
  <si>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</si>
  <si>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</si>
  <si>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</si>
  <si>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</si>
  <si>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</si>
  <si>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</si>
  <si>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</si>
  <si>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</si>
  <si>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</si>
  <si>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</si>
  <si>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</si>
  <si>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</si>
  <si>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</si>
  <si>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</si>
  <si>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</si>
  <si>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</si>
  <si>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</si>
  <si>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</si>
  <si>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</si>
  <si>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</si>
  <si>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</si>
  <si>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</si>
  <si>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</si>
  <si>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</si>
  <si>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</si>
  <si>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</si>
  <si>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</si>
  <si>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</si>
  <si>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</si>
  <si>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</si>
  <si>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</si>
  <si>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</si>
  <si>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</si>
  <si>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</si>
  <si>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</si>
  <si>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</si>
  <si>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</si>
  <si>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</si>
  <si>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</si>
  <si>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</si>
  <si>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</si>
  <si>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</si>
  <si>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</si>
  <si>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</si>
  <si>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</si>
  <si>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</si>
  <si>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</si>
  <si>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</si>
  <si>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</si>
  <si>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</si>
  <si>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</si>
  <si>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</si>
  <si>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</si>
  <si>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</si>
  <si>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</si>
  <si>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</si>
  <si>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</si>
  <si>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</si>
  <si>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</si>
  <si>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</si>
  <si>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</si>
  <si>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</si>
  <si>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</si>
  <si>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</si>
  <si>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</si>
  <si>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</si>
  <si>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</si>
  <si>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</si>
  <si>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</si>
  <si>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</si>
  <si>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</si>
  <si>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</si>
  <si>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</si>
  <si>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</si>
  <si>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</si>
  <si>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</si>
  <si>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</si>
  <si>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</si>
  <si>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</si>
  <si>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</si>
  <si>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</si>
  <si>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</si>
  <si>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</si>
  <si>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</si>
  <si>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</si>
  <si>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</si>
  <si>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</si>
  <si>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</si>
  <si>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</si>
  <si>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</si>
  <si>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</si>
  <si>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</si>
  <si>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</si>
  <si>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</si>
  <si>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</si>
  <si>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</si>
  <si>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</si>
  <si>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</si>
  <si>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</si>
  <si>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</si>
  <si>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</si>
  <si>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</si>
  <si>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</si>
  <si>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</si>
  <si>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</si>
  <si>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</si>
  <si>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</si>
  <si>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</si>
  <si>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</si>
  <si>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</si>
  <si>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</si>
  <si>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</si>
  <si>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</si>
  <si>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</si>
  <si>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</si>
  <si>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</si>
  <si>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</si>
  <si>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</si>
  <si>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</si>
  <si>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</si>
  <si>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</si>
  <si>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</si>
  <si>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</si>
  <si>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</si>
  <si>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</si>
  <si>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</si>
  <si>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</si>
  <si>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</si>
  <si>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</si>
  <si>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</si>
  <si>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</si>
  <si>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</si>
  <si>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</si>
  <si>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</si>
  <si>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</si>
  <si>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</si>
  <si>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</si>
  <si>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</si>
  <si>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</si>
  <si>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</si>
  <si>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</si>
  <si>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</si>
  <si>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</si>
  <si>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</si>
  <si>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</si>
  <si>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</si>
  <si>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</si>
  <si>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</si>
  <si>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</si>
  <si>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</si>
  <si>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</si>
  <si>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</si>
  <si>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</si>
  <si>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</si>
  <si>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</si>
  <si>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</si>
  <si>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</si>
  <si>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</si>
  <si>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</si>
  <si>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</si>
  <si>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</si>
  <si>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</si>
  <si>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</si>
  <si>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</si>
  <si>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</si>
  <si>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</si>
  <si>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</si>
  <si>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</si>
  <si>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</si>
  <si>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</si>
  <si>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</si>
  <si>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</si>
  <si>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</si>
  <si>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</si>
  <si>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</si>
  <si>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</si>
  <si>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</si>
  <si>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</si>
  <si>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</si>
  <si>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</si>
  <si>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</si>
  <si>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</si>
  <si>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</si>
  <si>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</si>
  <si>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</si>
  <si>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</si>
  <si>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</si>
  <si>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</si>
  <si>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</si>
  <si>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</si>
  <si>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</si>
  <si>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</si>
  <si>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</si>
  <si>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</si>
  <si>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</si>
  <si>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</si>
  <si>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</si>
  <si>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</si>
  <si>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</si>
  <si>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</si>
  <si>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</si>
  <si>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</si>
  <si>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</si>
  <si>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</si>
  <si>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</si>
  <si>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</si>
  <si>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</si>
  <si>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</si>
  <si>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</si>
  <si>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</si>
  <si>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</si>
  <si>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</si>
  <si>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</si>
  <si>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</si>
  <si>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</si>
  <si>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</si>
  <si>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</si>
  <si>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</si>
  <si>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</si>
  <si>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</si>
  <si>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</si>
  <si>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</si>
  <si>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</si>
  <si>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</si>
  <si>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</si>
  <si>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</si>
  <si>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</si>
  <si>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</si>
  <si>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</si>
  <si>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</si>
  <si>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</si>
  <si>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</si>
  <si>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</si>
  <si>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</si>
  <si>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</si>
  <si>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</si>
  <si>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</si>
  <si>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</si>
  <si>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</si>
  <si>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</si>
  <si>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</si>
  <si>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</si>
  <si>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</si>
  <si>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</si>
  <si>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</si>
  <si>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</si>
  <si>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</si>
  <si>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</si>
  <si>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</si>
  <si>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</si>
  <si>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</si>
  <si>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</si>
  <si>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</si>
  <si>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</si>
  <si>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</si>
  <si>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</si>
  <si>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</si>
  <si>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</si>
  <si>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</si>
  <si>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</si>
  <si>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</si>
  <si>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</si>
  <si>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</si>
  <si>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</si>
  <si>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</si>
  <si>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</si>
  <si>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</si>
  <si>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</si>
  <si>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</si>
  <si>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</si>
  <si>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</si>
  <si>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</si>
  <si>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</si>
  <si>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</si>
  <si>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</si>
  <si>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</si>
  <si>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</si>
  <si>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</si>
  <si>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</si>
  <si>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</si>
  <si>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</si>
  <si>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</si>
  <si>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</si>
  <si>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</si>
  <si>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</si>
  <si>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</si>
  <si>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</si>
  <si>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</si>
  <si>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</si>
  <si>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</si>
  <si>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</si>
  <si>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</si>
  <si>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</si>
  <si>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</si>
  <si>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</si>
  <si>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</si>
  <si>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</si>
  <si>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</si>
  <si>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</si>
  <si>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</si>
  <si>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</si>
  <si>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</si>
  <si>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</si>
  <si>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</si>
  <si>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</si>
  <si>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</si>
  <si>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</si>
  <si>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</si>
  <si>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</si>
  <si>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</si>
  <si>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</si>
  <si>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</si>
  <si>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</si>
  <si>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</si>
  <si>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</si>
  <si>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</si>
  <si>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</si>
  <si>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</si>
  <si>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</si>
  <si>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</si>
  <si>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</si>
  <si>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</si>
  <si>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</si>
  <si>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</si>
  <si>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</si>
  <si>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</si>
  <si>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</si>
  <si>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</si>
  <si>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</si>
  <si>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</si>
  <si>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</si>
  <si>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</si>
  <si>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</si>
  <si>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</si>
  <si>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</si>
  <si>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</si>
  <si>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</si>
  <si>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</si>
  <si>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</si>
  <si>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</si>
  <si>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</si>
  <si>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</si>
  <si>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</si>
  <si>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</si>
  <si>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</si>
  <si>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</si>
  <si>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</si>
  <si>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</si>
  <si>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</si>
  <si>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</si>
  <si>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</si>
  <si>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</si>
  <si>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</si>
  <si>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</si>
  <si>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</si>
  <si>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</si>
  <si>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</si>
  <si>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</si>
  <si>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</si>
  <si>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</si>
  <si>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</si>
  <si>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</si>
  <si>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</si>
  <si>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</si>
  <si>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</si>
  <si>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</si>
  <si>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</si>
  <si>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</si>
  <si>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</si>
  <si>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</si>
  <si>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</si>
  <si>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</si>
  <si>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</si>
  <si>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</si>
  <si>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</si>
  <si>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</si>
  <si>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</si>
  <si>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</si>
  <si>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</si>
  <si>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</si>
  <si>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</si>
  <si>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</si>
  <si>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</si>
  <si>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</si>
  <si>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</si>
  <si>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</si>
  <si>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</si>
  <si>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</si>
  <si>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</si>
  <si>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</si>
  <si>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</si>
  <si>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</si>
  <si>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</si>
  <si>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</si>
  <si>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</si>
  <si>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</si>
  <si>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</si>
  <si>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</si>
  <si>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</si>
  <si>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</si>
  <si>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</si>
  <si>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</si>
  <si>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</si>
  <si>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</si>
  <si>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</si>
  <si>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</si>
  <si>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</si>
  <si>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</si>
  <si>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</si>
  <si>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</si>
  <si>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</si>
  <si>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</si>
  <si>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</si>
  <si>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</si>
  <si>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</si>
  <si>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</si>
  <si>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</si>
  <si>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</si>
  <si>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</si>
  <si>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</si>
  <si>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</si>
  <si>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</si>
  <si>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</si>
  <si>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</si>
  <si>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</si>
  <si>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</si>
  <si>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</si>
  <si>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</si>
  <si>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</si>
  <si>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</si>
  <si>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</si>
  <si>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</si>
  <si>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</si>
  <si>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</si>
  <si>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</si>
  <si>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</si>
  <si>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</si>
  <si>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</si>
  <si>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</si>
  <si>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</si>
  <si>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</si>
  <si>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</si>
  <si>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</si>
  <si>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</si>
  <si>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</si>
  <si>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</si>
  <si>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</si>
  <si>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</si>
  <si>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</si>
  <si>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</si>
  <si>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</si>
  <si>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</si>
  <si>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</si>
  <si>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</si>
  <si>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</si>
  <si>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</si>
  <si>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</si>
  <si>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</si>
  <si>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</si>
  <si>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</si>
  <si>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</si>
  <si>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</si>
  <si>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</si>
  <si>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</si>
  <si>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</si>
  <si>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</si>
  <si>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</si>
  <si>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</si>
  <si>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</si>
  <si>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</si>
  <si>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</si>
  <si>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</si>
  <si>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</si>
  <si>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</si>
  <si>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</si>
  <si>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</si>
  <si>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</si>
  <si>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</si>
  <si>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</si>
  <si>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</si>
  <si>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</si>
  <si>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</si>
  <si>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</si>
  <si>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</si>
  <si>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</si>
  <si>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</si>
  <si>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</si>
  <si>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</si>
  <si>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</si>
  <si>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</si>
  <si>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</si>
  <si>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</si>
  <si>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</si>
  <si>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</si>
  <si>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</si>
  <si>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</si>
  <si>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</si>
  <si>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</si>
  <si>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</si>
  <si>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</si>
  <si>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</si>
  <si>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</si>
  <si>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</si>
  <si>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</si>
  <si>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</si>
  <si>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</si>
  <si>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</si>
  <si>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</si>
  <si>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</si>
  <si>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</si>
  <si>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</si>
  <si>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</si>
  <si>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</si>
  <si>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</si>
  <si>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</si>
  <si>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</si>
  <si>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</si>
  <si>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</si>
  <si>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</si>
  <si>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</si>
  <si>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</si>
  <si>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</si>
  <si>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</si>
  <si>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</si>
  <si>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</si>
  <si>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</si>
  <si>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</si>
  <si>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</si>
  <si>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</si>
  <si>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</si>
  <si>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</si>
  <si>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</si>
  <si>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</si>
  <si>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</si>
  <si>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</si>
  <si>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</si>
  <si>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</si>
  <si>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</si>
  <si>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</si>
  <si>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</si>
  <si>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</si>
  <si>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</si>
  <si>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</si>
  <si>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</si>
  <si>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</si>
  <si>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</si>
  <si>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</si>
  <si>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</si>
  <si>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</si>
  <si>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</si>
  <si>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</si>
  <si>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</si>
  <si>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</si>
  <si>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</si>
  <si>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</si>
  <si>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</si>
  <si>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</si>
  <si>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</si>
  <si>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</si>
  <si>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</si>
  <si>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</si>
  <si>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</si>
  <si>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</si>
  <si>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</si>
  <si>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</si>
  <si>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</si>
  <si>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</si>
  <si>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</si>
  <si>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</si>
  <si>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</si>
  <si>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</si>
  <si>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</si>
  <si>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</si>
  <si>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</si>
  <si>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</si>
  <si>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</si>
  <si>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</si>
  <si>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</si>
  <si>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</si>
  <si>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</si>
  <si>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</si>
  <si>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</si>
  <si>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</si>
  <si>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</si>
  <si>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</si>
  <si>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</si>
  <si>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</si>
  <si>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</si>
  <si>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</si>
  <si>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</si>
  <si>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</si>
  <si>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</si>
  <si>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</si>
  <si>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</si>
  <si>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</si>
  <si>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</si>
  <si>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</si>
  <si>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</si>
  <si>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</si>
  <si>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</si>
  <si>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</si>
  <si>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</si>
  <si>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</si>
  <si>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</si>
  <si>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</si>
  <si>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</si>
  <si>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</si>
  <si>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</si>
  <si>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</si>
  <si>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</si>
  <si>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</si>
  <si>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</si>
  <si>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</si>
  <si>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</si>
  <si>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</si>
  <si>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</si>
  <si>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</si>
  <si>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</si>
  <si>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</si>
  <si>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</si>
  <si>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</si>
  <si>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</si>
  <si>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</si>
  <si>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</si>
  <si>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</si>
  <si>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</si>
  <si>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</si>
  <si>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</si>
  <si>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</si>
  <si>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</si>
  <si>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</si>
  <si>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</si>
  <si>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</si>
  <si>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</si>
  <si>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</si>
  <si>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</si>
  <si>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</si>
  <si>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</si>
  <si>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</si>
  <si>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</si>
  <si>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</si>
  <si>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</si>
  <si>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</si>
  <si>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</si>
  <si>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</si>
  <si>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</si>
  <si>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</si>
  <si>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</si>
  <si>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</si>
  <si>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</si>
  <si>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</si>
  <si>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</si>
  <si>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</si>
  <si>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</si>
  <si>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</si>
  <si>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</si>
  <si>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</si>
  <si>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</si>
  <si>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</si>
  <si>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</si>
  <si>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</si>
  <si>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</si>
  <si>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</si>
  <si>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</si>
  <si>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</si>
  <si>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</si>
  <si>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</si>
  <si>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</si>
  <si>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</si>
  <si>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</si>
  <si>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</si>
  <si>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</si>
  <si>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</si>
  <si>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</si>
  <si>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</si>
  <si>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</si>
  <si>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</si>
  <si>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</si>
  <si>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</si>
  <si>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</si>
  <si>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</si>
  <si>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</si>
  <si>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</si>
  <si>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</si>
  <si>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</si>
  <si>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</si>
  <si>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</si>
  <si>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</si>
  <si>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</si>
  <si>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</si>
  <si>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</si>
  <si>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</si>
  <si>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</si>
  <si>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</si>
  <si>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</si>
  <si>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</si>
  <si>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</si>
  <si>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</si>
  <si>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</si>
  <si>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</si>
  <si>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</si>
  <si>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</si>
  <si>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</si>
  <si>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</si>
  <si>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</si>
  <si>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</si>
  <si>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</si>
  <si>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</si>
  <si>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</si>
  <si>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</si>
  <si>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</si>
  <si>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</si>
  <si>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</si>
  <si>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</si>
  <si>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</si>
  <si>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</si>
  <si>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</si>
  <si>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</si>
  <si>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</si>
  <si>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</si>
  <si>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</si>
  <si>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</si>
  <si>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</si>
  <si>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</si>
  <si>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</si>
  <si>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</si>
  <si>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</si>
  <si>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</si>
  <si>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</si>
  <si>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</si>
  <si>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</si>
  <si>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</si>
  <si>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</si>
  <si>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</si>
  <si>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</si>
  <si>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</si>
  <si>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</si>
  <si>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</si>
  <si>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</si>
  <si>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</si>
  <si>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</si>
  <si>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</si>
  <si>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</si>
  <si>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</si>
  <si>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</si>
  <si>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</si>
  <si>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</si>
  <si>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</si>
  <si>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</si>
  <si>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</si>
  <si>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</si>
  <si>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</si>
  <si>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</si>
  <si>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</si>
  <si>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</si>
  <si>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</si>
  <si>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</si>
  <si>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</si>
  <si>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</si>
  <si>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</si>
  <si>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</si>
  <si>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</si>
  <si>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</si>
  <si>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</si>
  <si>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</si>
  <si>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</si>
  <si>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</si>
  <si>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</si>
  <si>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</si>
  <si>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</si>
  <si>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</si>
  <si>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</si>
  <si>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</si>
  <si>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</si>
  <si>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</si>
  <si>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</si>
  <si>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</si>
  <si>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</si>
  <si>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</si>
  <si>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</si>
  <si>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</si>
  <si>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</si>
  <si>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</si>
  <si>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</si>
  <si>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</si>
  <si>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</si>
  <si>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</si>
  <si>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</si>
  <si>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</si>
  <si>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</si>
  <si>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</si>
  <si>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</si>
  <si>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</si>
  <si>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</si>
  <si>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</si>
  <si>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</si>
  <si>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</si>
  <si>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</si>
  <si>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</si>
  <si>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</si>
  <si>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</si>
  <si>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</si>
  <si>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</si>
  <si>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</si>
  <si>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</si>
  <si>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</si>
  <si>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</si>
  <si>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</si>
  <si>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</si>
  <si>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</si>
  <si>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</si>
  <si>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</si>
  <si>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</si>
  <si>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</si>
  <si>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</si>
  <si>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</si>
  <si>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</si>
  <si>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</si>
  <si>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</si>
  <si>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</si>
  <si>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</si>
  <si>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</si>
  <si>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</si>
  <si>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</si>
  <si>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</si>
  <si>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</si>
  <si>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</si>
  <si>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</si>
  <si>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</si>
  <si>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</si>
  <si>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</si>
  <si>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</si>
  <si>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</si>
  <si>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</si>
  <si>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</si>
  <si>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</si>
  <si>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</si>
  <si>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</si>
  <si>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</si>
  <si>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</si>
  <si>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</si>
  <si>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</si>
  <si>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</si>
  <si>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</si>
  <si>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</si>
  <si>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</si>
  <si>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</si>
  <si>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</si>
  <si>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</si>
  <si>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</si>
  <si>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</si>
  <si>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</si>
  <si>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</si>
  <si>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</si>
  <si>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</si>
  <si>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</si>
  <si>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</si>
  <si>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</si>
  <si>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</si>
  <si>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</si>
  <si>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</si>
  <si>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</si>
  <si>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</si>
  <si>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</si>
  <si>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</si>
  <si>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</si>
  <si>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</si>
  <si>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</si>
  <si>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</si>
  <si>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</si>
  <si>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</si>
  <si>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</si>
  <si>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</si>
  <si>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</si>
  <si>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</si>
  <si>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</si>
  <si>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</si>
  <si>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</si>
  <si>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</si>
  <si>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</si>
  <si>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</si>
  <si>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</si>
  <si>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</si>
  <si>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</si>
  <si>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</si>
  <si>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</si>
  <si>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</si>
  <si>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</si>
  <si>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</si>
  <si>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</si>
  <si>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</si>
  <si>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</si>
  <si>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</si>
  <si>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</si>
  <si>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</si>
  <si>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</si>
  <si>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</si>
  <si>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</si>
  <si>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</si>
  <si>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</si>
  <si>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</si>
  <si>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</si>
  <si>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</si>
  <si>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</si>
  <si>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</si>
  <si>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</si>
  <si>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</si>
  <si>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</si>
  <si>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</si>
  <si>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</si>
  <si>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</si>
  <si>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</si>
  <si>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</si>
  <si>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</si>
  <si>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</si>
  <si>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</si>
  <si>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</si>
  <si>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</si>
  <si>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</si>
  <si>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</si>
  <si>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</si>
  <si>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</si>
  <si>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</si>
  <si>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</si>
  <si>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</si>
  <si>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</si>
  <si>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</si>
  <si>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</si>
  <si>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</si>
  <si>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</si>
  <si>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</si>
  <si>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</si>
  <si>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</si>
  <si>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</si>
  <si>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</si>
  <si>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</si>
  <si>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</si>
  <si>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</si>
  <si>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</si>
  <si>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</si>
  <si>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</si>
  <si>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</si>
  <si>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</si>
  <si>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</si>
  <si>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</si>
  <si>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</si>
  <si>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</si>
  <si>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</si>
  <si>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</si>
  <si>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</si>
  <si>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</si>
  <si>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</si>
  <si>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</si>
  <si>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</si>
  <si>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</si>
  <si>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</si>
  <si>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</si>
  <si>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</si>
  <si>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</si>
  <si>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</si>
  <si>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</si>
  <si>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</si>
  <si>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</si>
  <si>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</si>
  <si>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</si>
  <si>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</si>
  <si>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</si>
  <si>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</si>
  <si>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</si>
  <si>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</si>
  <si>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</si>
  <si>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</si>
  <si>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</si>
  <si>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</si>
  <si>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</si>
  <si>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</si>
  <si>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</si>
  <si>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</si>
  <si>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</si>
  <si>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</si>
  <si>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</si>
  <si>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</si>
  <si>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</si>
  <si>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</si>
  <si>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</si>
  <si>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</si>
  <si>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</si>
  <si>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</si>
  <si>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</si>
  <si>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</si>
  <si>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</si>
  <si>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</si>
  <si>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</si>
  <si>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</si>
  <si>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</si>
  <si>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</si>
  <si>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</si>
  <si>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</si>
  <si>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</si>
  <si>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</si>
  <si>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</si>
  <si>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</si>
  <si>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</si>
  <si>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</si>
  <si>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</si>
  <si>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</si>
  <si>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</si>
  <si>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</si>
  <si>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</si>
  <si>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</si>
  <si>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</si>
  <si>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</si>
  <si>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</si>
  <si>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</si>
  <si>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</si>
  <si>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</si>
  <si>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</si>
  <si>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</si>
  <si>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</si>
  <si>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</si>
  <si>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</si>
  <si>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</si>
  <si>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</si>
  <si>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</si>
  <si>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</si>
  <si>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</si>
  <si>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</si>
  <si>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</si>
  <si>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</si>
  <si>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</si>
  <si>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</si>
  <si>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</si>
  <si>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</si>
  <si>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</si>
  <si>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</si>
  <si>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</si>
  <si>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</si>
  <si>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</si>
  <si>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</si>
  <si>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</si>
  <si>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</si>
  <si>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</si>
  <si>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</si>
  <si>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</si>
  <si>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</si>
  <si>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</si>
  <si>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</si>
  <si>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</si>
  <si>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</si>
  <si>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</si>
  <si>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</si>
  <si>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</si>
  <si>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</si>
  <si>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</si>
  <si>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</si>
  <si>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</si>
  <si>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</si>
  <si>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</si>
  <si>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</si>
  <si>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</si>
  <si>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</si>
  <si>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</si>
  <si>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</si>
  <si>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</si>
  <si>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</si>
  <si>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</si>
  <si>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</si>
  <si>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</si>
  <si>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</si>
  <si>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</si>
  <si>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</si>
  <si>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</si>
  <si>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</si>
  <si>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</si>
  <si>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</si>
  <si>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</si>
  <si>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</si>
  <si>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</si>
  <si>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</si>
  <si>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</si>
  <si>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</si>
  <si>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</si>
  <si>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</si>
  <si>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</si>
  <si>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</si>
  <si>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</si>
  <si>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</si>
  <si>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</si>
  <si>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</si>
  <si>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</si>
  <si>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</si>
  <si>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</si>
  <si>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</si>
  <si>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</si>
  <si>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</si>
  <si>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</si>
  <si>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</si>
  <si>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</si>
  <si>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</si>
  <si>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</si>
  <si>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</si>
  <si>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</si>
  <si>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</si>
  <si>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</si>
  <si>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</si>
  <si>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</si>
  <si>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</si>
  <si>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</si>
  <si>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</si>
  <si>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</si>
  <si>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</si>
  <si>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</si>
  <si>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</si>
  <si>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</si>
  <si>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</si>
  <si>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</si>
  <si>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</si>
  <si>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</si>
  <si>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</si>
  <si>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</si>
  <si>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</si>
  <si>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</si>
  <si>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</si>
  <si>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</si>
  <si>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</si>
  <si>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</si>
  <si>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</si>
  <si>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</si>
  <si>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</si>
  <si>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</si>
  <si>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</si>
  <si>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</si>
  <si>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</si>
  <si>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</si>
  <si>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</si>
  <si>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</si>
  <si>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</si>
  <si>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</si>
  <si>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</si>
  <si>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</si>
  <si>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</si>
  <si>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</si>
  <si>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</si>
  <si>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</si>
  <si>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</si>
  <si>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</si>
  <si>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</si>
  <si>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</si>
  <si>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</si>
  <si>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</si>
  <si>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</si>
  <si>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</si>
  <si>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</si>
  <si>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</si>
  <si>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</si>
  <si>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</si>
  <si>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</si>
  <si>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</si>
  <si>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</si>
  <si>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</si>
  <si>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</si>
  <si>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</si>
  <si>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</si>
  <si>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</si>
  <si>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</si>
  <si>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</si>
  <si>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</si>
  <si>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</si>
  <si>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</si>
  <si>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</si>
  <si>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</si>
  <si>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</si>
  <si>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</si>
  <si>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</si>
  <si>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</si>
  <si>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</si>
  <si>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</si>
  <si>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</si>
  <si>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</si>
  <si>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</si>
  <si>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</si>
  <si>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</si>
  <si>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</si>
  <si>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</si>
  <si>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</si>
  <si>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</si>
  <si>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</si>
  <si>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</si>
  <si>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</si>
  <si>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</si>
  <si>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</si>
  <si>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</si>
  <si>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</si>
  <si>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</si>
  <si>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</si>
  <si>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</si>
  <si>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</si>
  <si>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</si>
  <si>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</si>
  <si>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</si>
  <si>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</si>
  <si>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</si>
  <si>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</si>
  <si>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</si>
  <si>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</si>
  <si>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</si>
  <si>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</si>
  <si>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</si>
  <si>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</si>
  <si>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</si>
  <si>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</si>
  <si>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</si>
  <si>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</si>
  <si>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</si>
  <si>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</si>
  <si>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</si>
  <si>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</si>
  <si>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</si>
  <si>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</si>
  <si>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</si>
  <si>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</si>
  <si>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</si>
  <si>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</si>
  <si>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</si>
  <si>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</si>
  <si>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</si>
  <si>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</si>
  <si>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</si>
  <si>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</si>
  <si>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</si>
  <si>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</si>
  <si>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</si>
  <si>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</si>
  <si>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</si>
  <si>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</si>
  <si>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</si>
  <si>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</si>
  <si>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</si>
  <si>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</si>
  <si>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</si>
  <si>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</si>
  <si>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</si>
  <si>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</si>
  <si>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</si>
  <si>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</si>
  <si>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</si>
  <si>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</si>
  <si>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</si>
  <si>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</si>
  <si>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</si>
  <si>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</si>
  <si>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</si>
  <si>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</si>
  <si>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</si>
  <si>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</si>
  <si>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</si>
  <si>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</si>
  <si>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</si>
  <si>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</si>
  <si>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</si>
  <si>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</si>
  <si>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</si>
  <si>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</si>
  <si>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</si>
  <si>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</si>
  <si>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</si>
  <si>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</si>
  <si>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</si>
  <si>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</si>
  <si>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</si>
  <si>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</si>
  <si>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</si>
  <si>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</si>
  <si>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</si>
  <si>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</si>
  <si>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</si>
  <si>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</si>
  <si>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</si>
  <si>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</si>
  <si>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</si>
  <si>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</si>
  <si>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</si>
  <si>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</si>
  <si>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</si>
  <si>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</si>
  <si>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</si>
  <si>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</si>
  <si>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</si>
  <si>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</si>
  <si>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</si>
  <si>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</si>
  <si>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</si>
  <si>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</si>
  <si>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</si>
  <si>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</si>
  <si>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</si>
  <si>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</si>
  <si>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</si>
  <si>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</si>
  <si>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</si>
  <si>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</si>
  <si>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</si>
  <si>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</si>
  <si>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</si>
  <si>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</si>
  <si>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</si>
  <si>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</si>
  <si>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</si>
  <si>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</si>
  <si>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</si>
  <si>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</si>
  <si>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</si>
  <si>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</si>
  <si>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</si>
  <si>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</si>
  <si>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</si>
  <si>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</si>
  <si>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</si>
  <si>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</si>
  <si>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</si>
  <si>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</si>
  <si>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</si>
  <si>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</si>
  <si>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</si>
  <si>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</si>
  <si>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</si>
  <si>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</si>
  <si>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</si>
  <si>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</si>
  <si>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</si>
  <si>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</si>
  <si>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</si>
  <si>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</si>
  <si>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</si>
  <si>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</si>
  <si>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</si>
  <si>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</si>
  <si>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</si>
  <si>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</si>
  <si>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</si>
  <si>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</si>
  <si>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</si>
  <si>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</si>
  <si>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</si>
  <si>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</si>
  <si>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</si>
  <si>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</si>
  <si>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</si>
  <si>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</si>
  <si>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</si>
  <si>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</si>
  <si>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</si>
  <si>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</si>
  <si>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</si>
  <si>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</si>
  <si>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</si>
  <si>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</si>
  <si>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</si>
  <si>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</si>
  <si>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</si>
  <si>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</si>
  <si>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</si>
  <si>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</si>
  <si>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</si>
  <si>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</si>
  <si>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</si>
  <si>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</si>
  <si>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</si>
  <si>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</si>
  <si>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</si>
  <si>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</si>
  <si>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</si>
  <si>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</si>
  <si>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</si>
  <si>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</si>
  <si>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</si>
  <si>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</si>
  <si>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</si>
  <si>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</si>
  <si>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</si>
  <si>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</si>
  <si>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</si>
  <si>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</si>
  <si>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</si>
  <si>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</si>
  <si>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</si>
  <si>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</si>
  <si>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</si>
  <si>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</si>
  <si>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</si>
  <si>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</si>
  <si>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</si>
  <si>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</si>
  <si>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</si>
  <si>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</si>
  <si>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</si>
  <si>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</si>
  <si>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</si>
  <si>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</si>
  <si>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</si>
  <si>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</si>
  <si>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</si>
  <si>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</si>
  <si>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</si>
  <si>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</si>
  <si>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</si>
  <si>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</si>
  <si>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</si>
  <si>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</si>
  <si>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</si>
  <si>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</si>
  <si>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</si>
  <si>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</si>
  <si>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</si>
  <si>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</si>
  <si>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</si>
  <si>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</si>
  <si>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</si>
  <si>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</si>
  <si>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</si>
  <si>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</si>
  <si>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</si>
  <si>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</si>
  <si>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</si>
  <si>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</si>
  <si>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</si>
  <si>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</si>
  <si>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</si>
  <si>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</si>
  <si>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</si>
  <si>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</si>
  <si>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</si>
  <si>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</si>
  <si>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</si>
  <si>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</si>
  <si>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</si>
  <si>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</si>
  <si>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</si>
  <si>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</si>
  <si>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</si>
  <si>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</si>
  <si>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</si>
  <si>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</si>
  <si>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</si>
  <si>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</si>
  <si>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</si>
  <si>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</si>
  <si>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</si>
  <si>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</si>
  <si>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</si>
  <si>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</si>
  <si>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</si>
  <si>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</si>
  <si>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</si>
  <si>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</si>
  <si>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</si>
  <si>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</si>
  <si>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</si>
  <si>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</si>
  <si>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</si>
  <si>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</si>
  <si>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</si>
  <si>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</si>
  <si>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</si>
  <si>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</si>
  <si>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</si>
  <si>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</si>
  <si>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</si>
  <si>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</si>
  <si>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</si>
  <si>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</si>
  <si>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</si>
  <si>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</si>
  <si>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</si>
  <si>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</si>
  <si>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</si>
  <si>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</si>
  <si>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</si>
  <si>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</si>
  <si>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</si>
  <si>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</si>
  <si>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</si>
  <si>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</si>
  <si>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</si>
  <si>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</si>
  <si>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</si>
  <si>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</si>
  <si>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</si>
  <si>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</si>
  <si>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</si>
  <si>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</si>
  <si>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</si>
  <si>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</si>
  <si>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</si>
  <si>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</si>
  <si>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</si>
  <si>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</si>
  <si>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</si>
  <si>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</si>
  <si>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</si>
  <si>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</si>
  <si>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</si>
  <si>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</si>
  <si>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</si>
  <si>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</si>
  <si>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</si>
  <si>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</si>
  <si>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</si>
  <si>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</si>
  <si>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</si>
  <si>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</si>
  <si>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</si>
  <si>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</si>
  <si>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</si>
  <si>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</si>
  <si>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</si>
  <si>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</si>
  <si>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</si>
  <si>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</si>
  <si>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</si>
  <si>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</si>
  <si>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</si>
  <si>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</si>
  <si>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</si>
  <si>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</si>
  <si>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</si>
  <si>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</si>
  <si>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</si>
  <si>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</si>
  <si>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</si>
  <si>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</si>
  <si>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</si>
  <si>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</si>
  <si>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</si>
  <si>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</si>
  <si>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</si>
  <si>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</si>
  <si>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</si>
  <si>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</si>
  <si>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</si>
  <si>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</si>
  <si>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</si>
  <si>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</si>
  <si>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</si>
  <si>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</si>
  <si>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</si>
  <si>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</si>
  <si>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</si>
  <si>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</si>
  <si>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</si>
  <si>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</si>
  <si>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</si>
  <si>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</si>
  <si>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</si>
  <si>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</si>
  <si>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</si>
  <si>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</si>
  <si>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</si>
  <si>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</si>
  <si>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</si>
  <si>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</si>
  <si>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</si>
  <si>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</si>
  <si>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</si>
  <si>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</si>
  <si>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</si>
  <si>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</si>
  <si>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</si>
  <si>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</si>
  <si>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</si>
  <si>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</si>
  <si>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</si>
  <si>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</si>
  <si>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</si>
  <si>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</si>
  <si>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</si>
  <si>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</si>
  <si>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</si>
  <si>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</si>
  <si>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</si>
  <si>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</si>
  <si>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</si>
  <si>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</si>
  <si>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</si>
  <si>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</si>
  <si>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</si>
  <si>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</si>
  <si>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</si>
  <si>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</si>
  <si>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</si>
  <si>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</si>
  <si>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</si>
  <si>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</si>
  <si>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</si>
  <si>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</si>
  <si>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</si>
  <si>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</si>
  <si>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</si>
  <si>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</si>
  <si>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</si>
  <si>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</si>
  <si>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</si>
  <si>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</si>
  <si>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</si>
  <si>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</si>
  <si>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</si>
  <si>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</si>
  <si>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</si>
  <si>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</si>
  <si>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</si>
  <si>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</si>
  <si>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</si>
  <si>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</si>
  <si>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</si>
  <si>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</si>
  <si>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</si>
  <si>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</si>
  <si>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</si>
  <si>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</si>
  <si>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</si>
  <si>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</si>
  <si>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</si>
  <si>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</si>
  <si>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</si>
  <si>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</si>
  <si>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</si>
  <si>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</si>
  <si>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</si>
  <si>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</si>
  <si>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</si>
  <si>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</si>
  <si>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</si>
  <si>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</si>
  <si>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</si>
  <si>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</si>
  <si>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</si>
  <si>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</si>
  <si>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</si>
  <si>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</si>
  <si>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</si>
  <si>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</si>
  <si>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</si>
  <si>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</si>
  <si>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</si>
  <si>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</si>
  <si>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</si>
  <si>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</si>
  <si>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</si>
  <si>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</si>
  <si>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</si>
  <si>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</si>
  <si>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</si>
  <si>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</si>
  <si>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</si>
  <si>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</si>
  <si>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</si>
  <si>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</si>
  <si>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</si>
  <si>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</si>
  <si>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</si>
  <si>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</si>
  <si>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</si>
  <si>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</si>
  <si>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</si>
  <si>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</si>
  <si>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</si>
  <si>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</si>
  <si>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</si>
  <si>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</si>
  <si>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</si>
  <si>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</si>
  <si>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</si>
  <si>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</si>
  <si>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</si>
  <si>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</si>
  <si>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</si>
  <si>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</si>
  <si>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</si>
  <si>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</si>
  <si>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</si>
  <si>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</si>
  <si>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</si>
  <si>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</si>
  <si>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</si>
  <si>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</si>
  <si>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</si>
  <si>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</si>
  <si>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</si>
  <si>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</si>
  <si>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</si>
  <si>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</si>
  <si>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</si>
  <si>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</si>
  <si>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</si>
  <si>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</si>
  <si>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</si>
  <si>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</si>
  <si>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</si>
  <si>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</si>
  <si>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</si>
  <si>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</si>
  <si>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</si>
  <si>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</si>
  <si>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</si>
  <si>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</si>
  <si>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</si>
  <si>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</si>
  <si>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</si>
  <si>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</si>
  <si>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</si>
  <si>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</si>
  <si>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</si>
  <si>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</si>
  <si>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</si>
  <si>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</si>
  <si>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</si>
  <si>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</si>
  <si>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</si>
  <si>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</si>
  <si>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</si>
  <si>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</si>
  <si>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</si>
  <si>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</si>
  <si>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</si>
  <si>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</si>
  <si>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</si>
  <si>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</si>
  <si>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</si>
  <si>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</si>
  <si>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</si>
  <si>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</si>
  <si>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</si>
  <si>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</si>
  <si>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</si>
  <si>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</si>
  <si>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</si>
  <si>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</si>
  <si>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</si>
  <si>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</si>
  <si>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</si>
  <si>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</si>
  <si>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</si>
  <si>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</si>
  <si>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</si>
  <si>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</si>
  <si>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</si>
  <si>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</si>
  <si>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</si>
  <si>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</si>
  <si>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</si>
  <si>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</si>
  <si>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</si>
  <si>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</si>
  <si>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</si>
  <si>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</si>
  <si>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</si>
  <si>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</si>
  <si>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</si>
  <si>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</si>
  <si>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</si>
  <si>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</si>
  <si>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</si>
  <si>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</si>
  <si>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</si>
  <si>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</si>
  <si>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</si>
  <si>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</si>
  <si>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</si>
  <si>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</si>
  <si>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</si>
  <si>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</si>
  <si>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</si>
  <si>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</si>
  <si>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</si>
  <si>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</si>
  <si>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</si>
  <si>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</si>
  <si>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</si>
  <si>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</si>
  <si>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</si>
  <si>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</si>
  <si>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</si>
  <si>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</si>
  <si>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</si>
  <si>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</si>
  <si>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</si>
  <si>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</si>
  <si>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</si>
  <si>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</si>
  <si>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</si>
  <si>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</si>
  <si>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</si>
  <si>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</si>
  <si>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</si>
  <si>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</si>
  <si>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</si>
  <si>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</si>
  <si>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</si>
  <si>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</si>
  <si>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</si>
  <si>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</si>
  <si>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</si>
  <si>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</si>
  <si>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</si>
  <si>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</si>
  <si>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</si>
  <si>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</si>
  <si>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</si>
  <si>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</si>
  <si>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</si>
  <si>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</si>
  <si>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</si>
  <si>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</si>
  <si>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</si>
  <si>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</si>
  <si>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</si>
  <si>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</si>
  <si>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</si>
  <si>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</si>
  <si>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</si>
  <si>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</si>
  <si>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</si>
  <si>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</si>
  <si>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</si>
  <si>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</si>
  <si>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</si>
  <si>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</si>
  <si>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</si>
  <si>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</si>
  <si>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</si>
  <si>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</si>
  <si>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</si>
  <si>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</si>
  <si>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</si>
  <si>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</si>
  <si>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</si>
  <si>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</si>
  <si>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</si>
  <si>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</si>
  <si>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</si>
  <si>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</si>
  <si>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</si>
  <si>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</si>
  <si>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</si>
  <si>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</si>
  <si>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</si>
  <si>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</si>
  <si>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</si>
  <si>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</si>
  <si>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</si>
  <si>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</si>
  <si>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</si>
  <si>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</si>
  <si>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</si>
  <si>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</si>
  <si>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</si>
  <si>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</si>
  <si>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</si>
  <si>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</si>
  <si>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</si>
  <si>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</si>
  <si>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</si>
  <si>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</si>
  <si>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</si>
  <si>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</si>
  <si>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</si>
  <si>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</si>
  <si>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</si>
  <si>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</si>
  <si>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</si>
  <si>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</si>
  <si>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</si>
  <si>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</si>
  <si>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</si>
  <si>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</si>
  <si>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</si>
  <si>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</si>
  <si>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</si>
  <si>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</si>
  <si>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</si>
  <si>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</si>
  <si>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</si>
  <si>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</si>
  <si>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</si>
  <si>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</si>
  <si>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</si>
  <si>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</si>
  <si>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</si>
  <si>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</si>
  <si>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</si>
  <si>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</si>
  <si>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</si>
  <si>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</si>
  <si>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</si>
  <si>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</si>
  <si>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</si>
  <si>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</si>
  <si>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</si>
  <si>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</si>
  <si>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</si>
  <si>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</si>
  <si>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</si>
  <si>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</si>
  <si>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</si>
  <si>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</si>
  <si>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</si>
  <si>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</si>
  <si>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</si>
  <si>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</si>
  <si>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</si>
  <si>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</si>
  <si>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</si>
  <si>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</si>
  <si>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</si>
  <si>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</si>
  <si>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</si>
  <si>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</si>
  <si>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</si>
  <si>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</si>
  <si>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</si>
  <si>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</si>
  <si>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</si>
  <si>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</si>
  <si>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</si>
  <si>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</si>
  <si>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</si>
  <si>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</si>
  <si>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</si>
  <si>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</si>
  <si>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</si>
  <si>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</si>
  <si>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</si>
  <si>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</si>
  <si>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</si>
  <si>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</si>
  <si>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</si>
  <si>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</si>
  <si>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</si>
  <si>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</si>
  <si>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</si>
  <si>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</si>
  <si>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</si>
  <si>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</si>
  <si>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</si>
  <si>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</si>
  <si>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</si>
  <si>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</si>
  <si>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</si>
  <si>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</si>
  <si>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</si>
  <si>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</si>
  <si>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</si>
  <si>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</si>
  <si>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</si>
  <si>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</si>
  <si>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</si>
  <si>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</si>
  <si>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</si>
  <si>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</si>
  <si>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</si>
  <si>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</si>
  <si>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</si>
  <si>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</si>
  <si>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</si>
  <si>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</si>
  <si>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</si>
  <si>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</si>
  <si>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</si>
  <si>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</si>
  <si>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</si>
  <si>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</si>
  <si>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</si>
  <si>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</si>
  <si>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</si>
  <si>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</si>
  <si>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</si>
  <si>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</si>
  <si>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</si>
  <si>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</si>
  <si>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</si>
  <si>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</si>
  <si>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</si>
  <si>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</si>
  <si>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</si>
  <si>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</si>
  <si>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</si>
  <si>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</si>
  <si>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</si>
  <si>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</si>
  <si>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</si>
  <si>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</si>
  <si>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</si>
  <si>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</si>
  <si>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</si>
  <si>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</si>
  <si>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</si>
  <si>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</si>
  <si>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</si>
  <si>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</si>
  <si>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</si>
  <si>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</si>
  <si>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</si>
  <si>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</si>
  <si>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</si>
  <si>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</si>
  <si>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</si>
  <si>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</si>
  <si>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</si>
  <si>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</si>
  <si>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</si>
  <si>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</si>
  <si>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</si>
  <si>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</si>
  <si>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</si>
  <si>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</si>
  <si>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</si>
  <si>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</si>
  <si>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</si>
  <si>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</si>
  <si>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</si>
  <si>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</si>
  <si>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</si>
  <si>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</si>
  <si>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</si>
  <si>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</si>
  <si>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</si>
  <si>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</si>
  <si>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</si>
  <si>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</si>
  <si>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</si>
  <si>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</si>
  <si>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</si>
  <si>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</si>
  <si>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</si>
  <si>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</si>
  <si>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</si>
  <si>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</si>
  <si>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</si>
  <si>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</si>
  <si>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</si>
  <si>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</si>
  <si>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</si>
  <si>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</si>
  <si>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</si>
  <si>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</si>
  <si>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</si>
  <si>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</si>
  <si>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</si>
  <si>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</si>
  <si>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</si>
  <si>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</si>
  <si>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</si>
  <si>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</si>
  <si>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</si>
  <si>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</si>
  <si>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</si>
  <si>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</si>
  <si>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</si>
  <si>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</si>
  <si>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</si>
  <si>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</si>
  <si>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</si>
  <si>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</si>
  <si>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</si>
  <si>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</si>
  <si>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</si>
  <si>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</si>
  <si>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</si>
  <si>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</si>
  <si>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</si>
  <si>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</si>
  <si>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</si>
  <si>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</si>
  <si>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</si>
  <si>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</si>
  <si>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</si>
  <si>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</si>
  <si>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</si>
  <si>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</si>
  <si>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</si>
  <si>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</si>
  <si>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</si>
  <si>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</si>
  <si>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</si>
  <si>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</si>
  <si>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</si>
  <si>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</si>
  <si>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</si>
  <si>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</si>
  <si>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</si>
  <si>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</si>
  <si>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</si>
  <si>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</si>
  <si>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</si>
  <si>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</si>
  <si>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</si>
  <si>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</si>
  <si>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</si>
  <si>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</si>
  <si>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</si>
  <si>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</si>
  <si>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</si>
  <si>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</si>
  <si>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</si>
  <si>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</si>
  <si>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</si>
  <si>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</si>
  <si>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</si>
  <si>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</si>
  <si>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</si>
  <si>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</si>
  <si>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</si>
  <si>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</si>
  <si>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</si>
  <si>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</si>
  <si>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</si>
  <si>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</si>
  <si>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</si>
  <si>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</si>
  <si>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</si>
  <si>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</si>
  <si>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</si>
  <si>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</si>
  <si>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</si>
  <si>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</si>
  <si>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</si>
  <si>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</si>
  <si>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</si>
  <si>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</si>
  <si>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</si>
  <si>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</si>
  <si>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</si>
  <si>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</si>
  <si>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</si>
  <si>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</si>
  <si>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</si>
  <si>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</si>
  <si>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</si>
  <si>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</si>
  <si>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</si>
  <si>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</si>
  <si>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</si>
  <si>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</si>
  <si>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</si>
  <si>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</si>
  <si>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</si>
  <si>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</si>
  <si>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</si>
  <si>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</si>
  <si>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</si>
  <si>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</si>
  <si>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</si>
  <si>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</si>
  <si>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</si>
  <si>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</si>
  <si>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</si>
  <si>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</si>
  <si>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</si>
  <si>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</si>
  <si>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</si>
  <si>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</si>
  <si>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</si>
  <si>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</si>
  <si>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</si>
  <si>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</si>
  <si>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</si>
  <si>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</si>
  <si>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</si>
  <si>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</si>
  <si>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</si>
  <si>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</si>
  <si>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</si>
  <si>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</si>
  <si>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</si>
  <si>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</si>
  <si>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</si>
  <si>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</si>
  <si>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</si>
  <si>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</si>
  <si>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</si>
  <si>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</si>
  <si>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</si>
  <si>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</si>
  <si>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</si>
  <si>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</si>
  <si>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</si>
  <si>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</si>
  <si>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</si>
  <si>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</si>
  <si>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</si>
  <si>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</si>
  <si>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</si>
  <si>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</si>
  <si>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</si>
  <si>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</si>
  <si>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</si>
  <si>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</si>
  <si>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</si>
  <si>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</si>
  <si>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</si>
  <si>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</si>
  <si>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</si>
  <si>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</si>
  <si>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</si>
  <si>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</si>
  <si>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</si>
  <si>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</si>
  <si>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</si>
  <si>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</si>
  <si>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</si>
  <si>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</si>
  <si>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</si>
  <si>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</si>
  <si>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</si>
  <si>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</si>
  <si>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</si>
  <si>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</si>
  <si>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</si>
  <si>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</si>
  <si>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</si>
  <si>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</si>
  <si>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</si>
  <si>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</si>
  <si>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</si>
  <si>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</si>
  <si>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</si>
  <si>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</si>
  <si>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</si>
  <si>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</si>
  <si>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</si>
  <si>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</si>
  <si>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</si>
  <si>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</si>
  <si>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</si>
  <si>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</si>
  <si>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</si>
  <si>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</si>
  <si>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</si>
  <si>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</si>
  <si>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</si>
  <si>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</si>
  <si>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</si>
  <si>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</si>
  <si>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</si>
  <si>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</si>
  <si>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</si>
  <si>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</si>
  <si>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</si>
  <si>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</si>
  <si>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</si>
  <si>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</si>
  <si>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</si>
  <si>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</si>
  <si>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</si>
  <si>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</si>
  <si>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</si>
  <si>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</si>
  <si>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</si>
  <si>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</si>
  <si>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</si>
  <si>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</si>
  <si>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</si>
  <si>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</si>
  <si>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</si>
  <si>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</si>
  <si>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</si>
  <si>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</si>
  <si>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</si>
  <si>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</si>
  <si>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</si>
  <si>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</si>
  <si>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</si>
  <si>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</si>
  <si>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</si>
  <si>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</si>
  <si>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</si>
  <si>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</si>
  <si>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</si>
  <si>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</si>
  <si>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</si>
  <si>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</si>
  <si>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</si>
  <si>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</si>
  <si>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</si>
  <si>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</si>
  <si>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</si>
  <si>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</si>
  <si>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</si>
  <si>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</si>
  <si>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</si>
  <si>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</si>
  <si>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</si>
  <si>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</si>
  <si>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</si>
  <si>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</si>
  <si>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</si>
  <si>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</si>
  <si>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</si>
  <si>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</si>
  <si>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</si>
  <si>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</si>
  <si>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</si>
  <si>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</si>
  <si>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</si>
  <si>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</si>
  <si>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</si>
  <si>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</si>
  <si>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</si>
  <si>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</si>
  <si>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</si>
  <si>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</si>
  <si>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</si>
  <si>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</si>
  <si>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</si>
  <si>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</si>
  <si>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</si>
  <si>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</si>
  <si>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</si>
  <si>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</si>
  <si>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</si>
  <si>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</si>
  <si>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</si>
  <si>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</si>
  <si>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</si>
  <si>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</si>
  <si>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</si>
  <si>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</si>
  <si>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</si>
  <si>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</si>
  <si>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</si>
  <si>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</si>
  <si>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</si>
  <si>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</si>
  <si>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</si>
  <si>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</si>
  <si>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</si>
  <si>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</si>
  <si>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</si>
  <si>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</si>
  <si>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</si>
  <si>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</si>
  <si>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</si>
  <si>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</si>
  <si>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</si>
  <si>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</si>
  <si>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</si>
  <si>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</si>
  <si>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</si>
  <si>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</si>
  <si>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</si>
  <si>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</si>
  <si>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</si>
  <si>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</si>
  <si>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</si>
  <si>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</si>
  <si>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</si>
  <si>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</si>
  <si>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</si>
  <si>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</si>
  <si>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</si>
  <si>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</si>
  <si>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</si>
  <si>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</si>
  <si>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</si>
  <si>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</si>
  <si>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</si>
  <si>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</si>
  <si>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</si>
  <si>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</si>
  <si>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</si>
  <si>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</si>
  <si>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</si>
  <si>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</si>
  <si>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</si>
  <si>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</si>
  <si>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</si>
  <si>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</si>
  <si>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</si>
  <si>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</si>
  <si>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</si>
  <si>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</si>
  <si>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</si>
  <si>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</si>
  <si>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</si>
  <si>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</si>
  <si>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</si>
  <si>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</si>
  <si>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</si>
  <si>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</si>
  <si>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</si>
  <si>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</si>
  <si>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</si>
  <si>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</si>
  <si>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</si>
  <si>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</si>
  <si>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</si>
  <si>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</si>
  <si>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</si>
  <si>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</si>
  <si>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</si>
  <si>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</si>
  <si>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</si>
  <si>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</si>
  <si>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</si>
  <si>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</si>
  <si>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</si>
  <si>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</si>
  <si>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</si>
  <si>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</si>
  <si>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</si>
  <si>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</si>
  <si>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</si>
  <si>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</si>
  <si>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</si>
  <si>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</si>
  <si>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</si>
  <si>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</si>
  <si>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</si>
  <si>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</si>
  <si>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</si>
  <si>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</si>
  <si>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</si>
  <si>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</si>
  <si>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</si>
  <si>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</si>
  <si>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</si>
  <si>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</si>
  <si>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</si>
  <si>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</si>
  <si>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</si>
  <si>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</si>
  <si>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</si>
  <si>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</si>
  <si>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</si>
  <si>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</si>
  <si>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</si>
  <si>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</si>
  <si>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</si>
  <si>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</si>
  <si>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</si>
  <si>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</si>
  <si>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</si>
  <si>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</si>
  <si>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</si>
  <si>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</si>
  <si>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</si>
  <si>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</si>
  <si>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</si>
  <si>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</si>
  <si>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</si>
  <si>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</si>
  <si>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</si>
  <si>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</si>
  <si>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</si>
  <si>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</si>
  <si>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</si>
  <si>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</si>
  <si>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</si>
  <si>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</si>
  <si>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</si>
  <si>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</si>
  <si>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</si>
  <si>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</si>
  <si>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</si>
  <si>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</si>
  <si>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</si>
  <si>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</si>
  <si>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</si>
  <si>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</si>
  <si>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</si>
  <si>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</si>
  <si>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</si>
  <si>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</si>
  <si>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</si>
  <si>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</si>
  <si>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</si>
  <si>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</si>
  <si>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</si>
  <si>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</si>
  <si>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</si>
  <si>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</si>
  <si>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</si>
  <si>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</si>
  <si>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</si>
  <si>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</si>
  <si>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</si>
  <si>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</si>
  <si>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</si>
  <si>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</si>
  <si>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</si>
  <si>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</si>
  <si>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</si>
  <si>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</si>
  <si>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</si>
  <si>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</si>
  <si>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</si>
  <si>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</si>
  <si>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</si>
  <si>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</si>
  <si>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</si>
  <si>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</si>
  <si>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</si>
  <si>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</si>
  <si>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</si>
  <si>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</si>
  <si>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</si>
  <si>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</si>
  <si>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</si>
  <si>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</si>
  <si>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</si>
  <si>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</si>
  <si>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</si>
  <si>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</si>
  <si>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</si>
  <si>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</si>
  <si>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</si>
  <si>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</si>
  <si>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</si>
  <si>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</si>
  <si>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</si>
  <si>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</si>
  <si>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</si>
  <si>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</si>
  <si>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</si>
  <si>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</si>
  <si>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</si>
  <si>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</si>
  <si>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</si>
  <si>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</si>
  <si>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</si>
  <si>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</si>
  <si>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</si>
  <si>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</si>
  <si>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</si>
  <si>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</si>
  <si>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</si>
  <si>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</si>
  <si>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</si>
  <si>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</si>
  <si>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</si>
  <si>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</si>
  <si>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</si>
  <si>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</si>
  <si>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</si>
  <si>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</si>
  <si>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</si>
  <si>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</si>
  <si>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</si>
  <si>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</si>
  <si>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</si>
  <si>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</si>
  <si>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</si>
  <si>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</si>
  <si>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</si>
  <si>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</si>
  <si>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</si>
  <si>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</si>
  <si>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</si>
  <si>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</si>
  <si>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</si>
  <si>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</si>
  <si>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</si>
  <si>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</si>
  <si>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</si>
  <si>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</si>
  <si>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</si>
  <si>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</si>
  <si>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</si>
  <si>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</si>
  <si>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</si>
  <si>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</si>
  <si>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</si>
  <si>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</si>
  <si>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</si>
  <si>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</si>
  <si>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</si>
  <si>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</si>
  <si>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</si>
  <si>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</si>
  <si>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</si>
  <si>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</si>
  <si>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</si>
  <si>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</si>
  <si>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</si>
  <si>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</si>
  <si>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</si>
  <si>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</si>
  <si>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</si>
  <si>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</si>
  <si>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</si>
  <si>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</si>
  <si>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</si>
  <si>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</si>
  <si>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</si>
  <si>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</si>
  <si>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</si>
  <si>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</si>
  <si>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</si>
  <si>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</si>
  <si>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</si>
  <si>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</si>
  <si>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</si>
  <si>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</si>
  <si>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</si>
  <si>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</si>
  <si>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</si>
  <si>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</si>
  <si>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</si>
  <si>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</si>
  <si>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</si>
  <si>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</si>
  <si>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</si>
  <si>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</si>
  <si>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</si>
  <si>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</si>
  <si>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</si>
  <si>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</si>
  <si>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</si>
  <si>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</si>
  <si>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</si>
  <si>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</si>
  <si>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</si>
  <si>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</si>
  <si>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</si>
  <si>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</si>
  <si>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</si>
  <si>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</si>
  <si>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</si>
  <si>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</si>
  <si>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</si>
  <si>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</si>
  <si>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</si>
  <si>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</si>
  <si>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</si>
  <si>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</si>
  <si>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</si>
  <si>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</si>
  <si>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</si>
  <si>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</si>
  <si>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</si>
  <si>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</si>
  <si>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</si>
  <si>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</si>
  <si>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</si>
  <si>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</si>
  <si>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</si>
  <si>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</si>
  <si>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</si>
  <si>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</si>
  <si>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</si>
  <si>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</si>
  <si>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</si>
  <si>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</si>
  <si>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</si>
  <si>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</si>
  <si>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</si>
  <si>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</si>
  <si>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</si>
  <si>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</si>
  <si>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</si>
  <si>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</si>
  <si>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</si>
  <si>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</si>
  <si>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</si>
  <si>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</si>
  <si>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</si>
  <si>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</si>
  <si>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</si>
  <si>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</si>
  <si>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</si>
  <si>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</si>
  <si>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</si>
  <si>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</si>
  <si>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</si>
  <si>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</si>
  <si>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</si>
  <si>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</si>
  <si>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</si>
  <si>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</si>
  <si>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</si>
  <si>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</si>
  <si>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</si>
  <si>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</si>
  <si>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</si>
  <si>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</si>
  <si>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</si>
  <si>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</si>
  <si>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</si>
  <si>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</si>
  <si>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</si>
  <si>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</si>
  <si>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</si>
  <si>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</si>
  <si>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</si>
  <si>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</si>
  <si>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</si>
  <si>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</si>
  <si>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</si>
  <si>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</si>
  <si>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</si>
  <si>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</si>
  <si>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</si>
  <si>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</si>
  <si>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</si>
  <si>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</si>
  <si>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</si>
  <si>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</si>
  <si>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</si>
  <si>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</si>
  <si>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</si>
  <si>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</si>
  <si>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</si>
  <si>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</si>
  <si>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</si>
  <si>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</si>
  <si>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</si>
  <si>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</si>
  <si>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</si>
  <si>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</si>
  <si>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</si>
  <si>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</si>
  <si>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</si>
  <si>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</si>
  <si>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</si>
  <si>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</si>
  <si>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</si>
  <si>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</si>
  <si>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</si>
  <si>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</si>
  <si>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</si>
  <si>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</si>
  <si>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</si>
  <si>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</si>
  <si>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</si>
  <si>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</si>
  <si>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</si>
  <si>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</si>
  <si>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</si>
  <si>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</si>
  <si>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</si>
  <si>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</si>
  <si>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</si>
  <si>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</si>
  <si>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</si>
  <si>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</si>
  <si>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</si>
  <si>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</si>
  <si>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</si>
  <si>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</si>
  <si>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</si>
  <si>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</si>
  <si>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</si>
  <si>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</si>
  <si>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</si>
  <si>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</si>
  <si>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</si>
  <si>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</si>
  <si>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</si>
  <si>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</si>
  <si>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</si>
  <si>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</si>
  <si>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</si>
  <si>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</si>
  <si>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</si>
  <si>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</si>
  <si>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</si>
  <si>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</si>
  <si>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</si>
  <si>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</si>
  <si>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</si>
  <si>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</si>
  <si>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</si>
  <si>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</si>
  <si>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</si>
  <si>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</si>
  <si>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</si>
  <si>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</si>
  <si>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</si>
  <si>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</si>
  <si>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</si>
  <si>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</si>
  <si>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</si>
  <si>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</si>
  <si>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</si>
  <si>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</si>
  <si>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</si>
  <si>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</si>
  <si>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</si>
  <si>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</si>
  <si>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</si>
  <si>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</si>
  <si>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</si>
  <si>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</si>
  <si>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</si>
  <si>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</si>
  <si>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</si>
  <si>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</si>
  <si>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</si>
  <si>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</si>
  <si>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</si>
  <si>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</si>
  <si>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</si>
  <si>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</si>
  <si>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</si>
  <si>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</si>
  <si>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</si>
  <si>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</si>
  <si>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</si>
  <si>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</si>
  <si>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</si>
  <si>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</si>
  <si>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</si>
  <si>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</si>
  <si>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</si>
  <si>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</si>
  <si>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</si>
  <si>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</si>
  <si>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</si>
  <si>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</si>
  <si>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</si>
  <si>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</si>
  <si>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</si>
  <si>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</si>
  <si>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</si>
  <si>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</si>
  <si>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</si>
  <si>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</si>
  <si>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</si>
  <si>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</si>
  <si>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</si>
  <si>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</si>
  <si>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</si>
  <si>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</si>
  <si>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</si>
  <si>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</si>
  <si>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</si>
  <si>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</si>
  <si>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</si>
  <si>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</si>
  <si>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</si>
  <si>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</si>
  <si>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</si>
  <si>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</si>
  <si>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</si>
  <si>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</si>
  <si>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</si>
  <si>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</si>
  <si>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</si>
  <si>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</si>
  <si>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</si>
  <si>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</si>
  <si>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</si>
  <si>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</si>
  <si>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</si>
  <si>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</si>
  <si>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</si>
  <si>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</si>
  <si>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</si>
  <si>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</si>
  <si>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</si>
  <si>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</si>
  <si>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</si>
  <si>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</si>
  <si>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</si>
  <si>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</si>
  <si>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</si>
  <si>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</si>
  <si>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</si>
  <si>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</si>
  <si>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</si>
  <si>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</si>
  <si>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</si>
  <si>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</si>
  <si>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</si>
  <si>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</si>
  <si>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</si>
  <si>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</si>
  <si>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</si>
  <si>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</si>
  <si>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</si>
  <si>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</si>
  <si>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</si>
  <si>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</si>
  <si>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</si>
  <si>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</si>
  <si>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</si>
  <si>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</si>
  <si>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</si>
  <si>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</si>
  <si>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</si>
  <si>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</si>
  <si>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</si>
  <si>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</si>
  <si>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</si>
  <si>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</si>
  <si>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</si>
  <si>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</si>
  <si>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</si>
  <si>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</si>
  <si>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</si>
  <si>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</si>
  <si>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</si>
  <si>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</si>
  <si>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</si>
  <si>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</si>
  <si>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</si>
  <si>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</si>
  <si>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</si>
  <si>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</si>
  <si>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</si>
  <si>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</si>
  <si>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</si>
  <si>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</si>
  <si>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</si>
  <si>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</si>
  <si>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</si>
  <si>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</si>
  <si>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</si>
  <si>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</si>
  <si>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</si>
  <si>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</si>
  <si>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</si>
  <si>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</si>
  <si>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</si>
  <si>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</si>
  <si>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</si>
  <si>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</si>
  <si>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</si>
  <si>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</si>
  <si>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</si>
  <si>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</si>
  <si>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</si>
  <si>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</si>
  <si>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</si>
  <si>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</si>
  <si>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</si>
  <si>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</si>
  <si>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</si>
  <si>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</si>
  <si>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</si>
  <si>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</si>
  <si>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</si>
  <si>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</si>
  <si>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</si>
  <si>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</si>
  <si>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</si>
  <si>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</si>
  <si>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</si>
  <si>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</si>
  <si>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</si>
  <si>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</si>
  <si>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</si>
  <si>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</si>
  <si>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</si>
  <si>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</si>
  <si>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</si>
  <si>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</si>
  <si>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</si>
  <si>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</si>
  <si>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</si>
  <si>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</si>
  <si>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</si>
  <si>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</si>
  <si>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</si>
  <si>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</si>
  <si>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</si>
  <si>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</si>
  <si>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</si>
  <si>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</si>
  <si>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</si>
  <si>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</si>
  <si>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</si>
  <si>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</si>
  <si>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</si>
  <si>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</si>
  <si>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</si>
  <si>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</si>
  <si>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</si>
  <si>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</si>
  <si>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</si>
  <si>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</si>
  <si>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</si>
  <si>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</si>
  <si>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</si>
  <si>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</si>
  <si>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</si>
  <si>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</si>
  <si>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</si>
  <si>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</si>
  <si>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</si>
  <si>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</si>
  <si>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</si>
  <si>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</si>
  <si>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</si>
  <si>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</si>
  <si>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</si>
  <si>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</si>
  <si>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</si>
  <si>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</si>
  <si>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</si>
  <si>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</si>
  <si>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</si>
  <si>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</si>
  <si>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</si>
  <si>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</si>
  <si>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</si>
  <si>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</si>
  <si>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</si>
  <si>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</si>
  <si>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</si>
  <si>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</si>
  <si>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</si>
  <si>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</si>
  <si>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</si>
  <si>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</si>
  <si>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</si>
  <si>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</si>
  <si>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</si>
  <si>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</si>
  <si>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</si>
  <si>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</si>
  <si>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</si>
  <si>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</si>
  <si>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</si>
  <si>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</si>
  <si>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</si>
  <si>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</si>
  <si>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</si>
  <si>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</si>
  <si>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</si>
  <si>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</si>
  <si>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</si>
  <si>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</si>
  <si>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</si>
  <si>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</si>
  <si>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</si>
  <si>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</si>
  <si>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</si>
  <si>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</si>
  <si>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</si>
  <si>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</si>
  <si>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</si>
  <si>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</si>
  <si>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</si>
  <si>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</si>
  <si>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</si>
  <si>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</si>
  <si>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</si>
  <si>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</si>
  <si>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</si>
  <si>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</si>
  <si>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</si>
  <si>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</si>
  <si>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</si>
  <si>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</si>
  <si>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</si>
  <si>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</si>
  <si>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</si>
  <si>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</si>
  <si>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</si>
  <si>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</si>
  <si>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</si>
  <si>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</si>
  <si>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</si>
  <si>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</si>
  <si>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</si>
  <si>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</si>
  <si>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</si>
  <si>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</si>
  <si>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</si>
  <si>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</si>
  <si>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</si>
  <si>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</si>
  <si>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</si>
  <si>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</si>
  <si>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</si>
  <si>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</si>
  <si>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</si>
  <si>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</si>
  <si>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</si>
  <si>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</si>
  <si>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</si>
  <si>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</si>
  <si>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</si>
  <si>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</si>
  <si>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</si>
  <si>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</si>
  <si>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</si>
  <si>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</si>
  <si>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</si>
  <si>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</si>
  <si>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</si>
  <si>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</si>
  <si>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</si>
  <si>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</si>
  <si>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</si>
  <si>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</si>
  <si>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</si>
  <si>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</si>
  <si>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</si>
  <si>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</si>
  <si>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</si>
  <si>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</si>
  <si>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</si>
  <si>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</si>
  <si>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</si>
  <si>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</si>
  <si>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</si>
  <si>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</si>
  <si>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</si>
  <si>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</si>
  <si>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</si>
  <si>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</si>
  <si>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</si>
  <si>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</si>
  <si>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</si>
  <si>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</si>
  <si>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</si>
  <si>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</si>
  <si>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</si>
  <si>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</si>
  <si>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</si>
  <si>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</si>
  <si>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</si>
  <si>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</si>
  <si>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</si>
  <si>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</si>
  <si>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</si>
  <si>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</si>
  <si>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</si>
  <si>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</si>
  <si>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</si>
  <si>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</si>
  <si>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</si>
  <si>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</si>
  <si>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</si>
  <si>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</si>
  <si>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</si>
  <si>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</si>
  <si>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</si>
  <si>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</si>
  <si>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</si>
  <si>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</si>
  <si>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</si>
  <si>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</si>
  <si>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</si>
  <si>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</si>
  <si>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</si>
  <si>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</si>
  <si>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</si>
  <si>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</si>
  <si>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</si>
  <si>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</si>
  <si>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</si>
  <si>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</si>
  <si>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</si>
  <si>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</si>
  <si>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</si>
  <si>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</si>
  <si>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</si>
  <si>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</si>
  <si>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</si>
  <si>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</si>
  <si>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</si>
  <si>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</si>
  <si>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</si>
  <si>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</si>
  <si>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</si>
  <si>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</si>
  <si>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</si>
  <si>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</si>
  <si>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</si>
  <si>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</si>
  <si>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</si>
  <si>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</si>
  <si>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</si>
  <si>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</si>
  <si>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</si>
  <si>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</si>
  <si>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</si>
  <si>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</si>
  <si>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</si>
  <si>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</si>
  <si>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</si>
  <si>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</si>
  <si>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</si>
  <si>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</si>
  <si>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</si>
  <si>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</si>
  <si>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</si>
  <si>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</si>
  <si>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</si>
  <si>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</si>
  <si>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</si>
  <si>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</si>
  <si>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</si>
  <si>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</si>
  <si>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</si>
  <si>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</si>
  <si>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</si>
  <si>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</si>
  <si>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</si>
  <si>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</si>
  <si>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</si>
  <si>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</si>
  <si>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</si>
  <si>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</si>
  <si>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</si>
  <si>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</si>
  <si>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</si>
  <si>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</si>
  <si>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</si>
  <si>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</si>
  <si>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</si>
  <si>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</si>
  <si>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</si>
  <si>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</si>
  <si>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</si>
  <si>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</si>
  <si>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</si>
  <si>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</si>
  <si>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</si>
  <si>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</si>
  <si>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</si>
  <si>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</si>
  <si>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</si>
  <si>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</si>
  <si>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</si>
  <si>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</si>
  <si>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</si>
  <si>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</si>
  <si>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</si>
  <si>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</si>
  <si>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</si>
  <si>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</si>
  <si>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</si>
  <si>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</si>
  <si>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</si>
  <si>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</si>
  <si>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</si>
  <si>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</si>
  <si>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</si>
  <si>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</si>
  <si>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</si>
  <si>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</si>
  <si>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</si>
  <si>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</si>
  <si>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</si>
  <si>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</si>
  <si>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</si>
  <si>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</si>
  <si>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</si>
  <si>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</si>
  <si>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</si>
  <si>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</si>
  <si>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</si>
  <si>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</si>
  <si>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</si>
  <si>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</si>
  <si>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</si>
  <si>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</si>
  <si>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</si>
  <si>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</si>
  <si>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</si>
  <si>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</si>
  <si>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</si>
  <si>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</si>
  <si>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</si>
  <si>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</si>
  <si>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</si>
  <si>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</si>
  <si>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</si>
  <si>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</si>
  <si>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</si>
  <si>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</si>
  <si>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</si>
  <si>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</si>
  <si>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</si>
  <si>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</si>
  <si>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</si>
  <si>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</si>
  <si>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</si>
  <si>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</si>
  <si>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</si>
  <si>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</si>
  <si>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</si>
  <si>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</si>
  <si>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</si>
  <si>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</si>
  <si>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</si>
  <si>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</si>
  <si>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</si>
  <si>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</si>
  <si>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</si>
  <si>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</si>
  <si>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</si>
  <si>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</si>
  <si>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</si>
  <si>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</si>
  <si>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</si>
  <si>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</si>
  <si>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</si>
  <si>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</si>
  <si>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</si>
  <si>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</si>
  <si>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</si>
  <si>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</si>
  <si>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</si>
  <si>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</si>
  <si>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</si>
  <si>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</si>
  <si>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</si>
  <si>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</si>
  <si>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</si>
  <si>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</si>
  <si>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</si>
  <si>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</si>
  <si>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</si>
  <si>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</si>
  <si>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</si>
  <si>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</si>
  <si>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</si>
  <si>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</si>
  <si>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</si>
  <si>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</si>
  <si>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</si>
  <si>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</si>
  <si>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</si>
  <si>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</si>
  <si>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</si>
  <si>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</si>
  <si>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</si>
  <si>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</si>
  <si>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</si>
  <si>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</si>
  <si>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</si>
  <si>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</si>
  <si>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</si>
  <si>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</si>
  <si>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</si>
  <si>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</si>
  <si>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</si>
  <si>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</si>
  <si>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</si>
  <si>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</si>
  <si>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</si>
  <si>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</si>
  <si>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</si>
  <si>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</si>
  <si>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</si>
  <si>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</si>
  <si>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</si>
  <si>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</si>
  <si>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</si>
  <si>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</si>
  <si>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</si>
  <si>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</si>
  <si>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</si>
  <si>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</si>
  <si>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</si>
  <si>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</si>
  <si>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</si>
  <si>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</si>
  <si>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</si>
  <si>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</si>
  <si>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</si>
  <si>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</si>
  <si>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</si>
  <si>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</si>
  <si>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</si>
  <si>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</si>
  <si>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</si>
  <si>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</si>
  <si>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</si>
  <si>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</si>
  <si>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</si>
  <si>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</si>
  <si>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</si>
  <si>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</si>
  <si>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</si>
  <si>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</si>
  <si>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</si>
  <si>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</si>
  <si>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</si>
  <si>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</si>
  <si>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</si>
  <si>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</si>
  <si>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</si>
  <si>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</si>
  <si>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</si>
  <si>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</si>
  <si>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</si>
  <si>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</si>
  <si>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</si>
  <si>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</si>
  <si>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</si>
  <si>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</si>
  <si>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</si>
  <si>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</si>
  <si>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</si>
  <si>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</si>
  <si>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</si>
  <si>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</si>
  <si>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</si>
  <si>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</si>
  <si>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</si>
  <si>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</si>
  <si>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</si>
  <si>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</si>
  <si>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</si>
  <si>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</si>
  <si>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</si>
  <si>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</si>
  <si>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</si>
  <si>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</si>
  <si>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</si>
  <si>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</si>
  <si>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</si>
  <si>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</si>
  <si>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</si>
  <si>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</si>
  <si>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</si>
  <si>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</si>
  <si>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</si>
  <si>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</si>
  <si>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</si>
  <si>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</si>
  <si>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</si>
  <si>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</si>
  <si>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</si>
  <si>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</si>
  <si>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</si>
  <si>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</si>
  <si>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</si>
  <si>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</si>
  <si>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</si>
  <si>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</si>
  <si>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</si>
  <si>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</si>
  <si>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</si>
  <si>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</si>
  <si>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</si>
  <si>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</si>
  <si>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</si>
  <si>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</si>
  <si>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</si>
  <si>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</si>
  <si>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</si>
  <si>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</si>
  <si>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</si>
  <si>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</si>
  <si>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</si>
  <si>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</si>
  <si>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</si>
  <si>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</si>
  <si>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</si>
  <si>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</si>
  <si>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</si>
  <si>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</si>
  <si>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</si>
  <si>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</si>
  <si>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</si>
  <si>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</si>
  <si>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</si>
  <si>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</si>
  <si>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</si>
  <si>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</si>
  <si>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</si>
  <si>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</si>
  <si>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</si>
  <si>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</si>
  <si>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</si>
  <si>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</si>
  <si>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</si>
  <si>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</si>
  <si>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</si>
  <si>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</si>
  <si>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</si>
  <si>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</si>
  <si>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</si>
  <si>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</si>
  <si>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</si>
  <si>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</si>
  <si>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</si>
  <si>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</si>
  <si>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</si>
  <si>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</si>
  <si>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</si>
  <si>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</si>
  <si>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</si>
  <si>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</si>
  <si>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</si>
  <si>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</si>
  <si>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</si>
  <si>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</si>
  <si>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</si>
  <si>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</si>
  <si>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</si>
  <si>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</si>
  <si>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</si>
  <si>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</si>
  <si>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</si>
  <si>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</si>
  <si>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</si>
  <si>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</si>
  <si>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</si>
  <si>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</si>
  <si>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</si>
  <si>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</si>
  <si>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</si>
  <si>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</si>
  <si>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</si>
  <si>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</si>
  <si>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</si>
  <si>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</si>
  <si>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</si>
  <si>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</si>
  <si>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</si>
  <si>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</si>
  <si>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</si>
  <si>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</si>
  <si>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</si>
  <si>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</si>
  <si>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</si>
  <si>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</si>
  <si>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</si>
  <si>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</si>
  <si>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</si>
  <si>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</si>
  <si>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</si>
  <si>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</si>
  <si>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</si>
  <si>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</si>
  <si>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</si>
  <si>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</si>
  <si>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</si>
  <si>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</si>
  <si>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</si>
  <si>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</si>
  <si>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</si>
  <si>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</si>
  <si>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</si>
  <si>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</si>
  <si>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</si>
  <si>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</si>
  <si>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</si>
  <si>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</si>
  <si>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</si>
  <si>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</si>
  <si>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</si>
  <si>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</si>
  <si>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</si>
  <si>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</si>
  <si>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</si>
  <si>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</si>
  <si>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</si>
  <si>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</si>
  <si>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</si>
  <si>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</si>
  <si>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</si>
  <si>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</si>
  <si>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</si>
  <si>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</si>
  <si>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</si>
  <si>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</si>
  <si>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</si>
  <si>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</si>
  <si>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</si>
  <si>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</si>
  <si>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</si>
  <si>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</si>
  <si>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</si>
  <si>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</si>
  <si>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</si>
  <si>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</si>
  <si>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</si>
  <si>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</si>
  <si>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</si>
  <si>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</si>
  <si>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</si>
  <si>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</si>
  <si>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</si>
  <si>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</si>
  <si>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</si>
  <si>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</si>
  <si>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</si>
  <si>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</si>
  <si>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</si>
  <si>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</si>
  <si>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</si>
  <si>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</si>
  <si>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</si>
  <si>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</si>
  <si>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</si>
  <si>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</si>
  <si>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</si>
  <si>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</si>
  <si>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</si>
  <si>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</si>
  <si>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</si>
  <si>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</si>
  <si>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</si>
  <si>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</si>
  <si>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</si>
  <si>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</si>
  <si>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</si>
  <si>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</si>
  <si>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</si>
  <si>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</si>
  <si>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</si>
  <si>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</si>
  <si>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</si>
  <si>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</si>
  <si>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</si>
  <si>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</si>
  <si>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</si>
  <si>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</si>
  <si>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</si>
  <si>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</si>
  <si>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</si>
  <si>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</si>
  <si>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</si>
  <si>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</si>
  <si>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</si>
  <si>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</si>
  <si>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</si>
  <si>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</si>
  <si>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</si>
  <si>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</si>
  <si>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</si>
  <si>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</si>
  <si>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</si>
  <si>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</si>
  <si>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</si>
  <si>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</si>
  <si>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</si>
  <si>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</si>
  <si>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</si>
  <si>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</si>
  <si>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</si>
  <si>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</si>
  <si>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</si>
  <si>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</si>
  <si>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</si>
  <si>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</si>
  <si>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</si>
  <si>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</si>
  <si>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</si>
  <si>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</si>
  <si>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</si>
  <si>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</si>
  <si>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</si>
  <si>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</si>
  <si>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</si>
  <si>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</si>
  <si>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</si>
  <si>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</si>
  <si>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</si>
  <si>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</si>
  <si>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</si>
  <si>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</si>
  <si>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</si>
  <si>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</si>
  <si>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</si>
  <si>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</si>
  <si>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</si>
  <si>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</si>
  <si>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</si>
  <si>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</si>
  <si>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</si>
  <si>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</si>
  <si>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</si>
  <si>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</si>
  <si>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</si>
  <si>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</si>
  <si>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</si>
  <si>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</si>
  <si>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</si>
  <si>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</si>
  <si>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</si>
  <si>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</si>
  <si>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</si>
  <si>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</si>
  <si>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</si>
  <si>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</si>
  <si>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</si>
  <si>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</si>
  <si>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</si>
  <si>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</si>
  <si>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</si>
  <si>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</si>
  <si>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</si>
  <si>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</si>
  <si>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</si>
  <si>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</si>
  <si>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</si>
  <si>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</si>
  <si>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</si>
  <si>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</si>
  <si>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</si>
  <si>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</si>
  <si>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</si>
  <si>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</si>
  <si>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</si>
  <si>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</si>
  <si>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</si>
  <si>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</si>
  <si>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</si>
  <si>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</si>
  <si>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</si>
  <si>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</si>
  <si>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</si>
  <si>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</si>
  <si>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</si>
  <si>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</si>
  <si>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</si>
  <si>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</si>
  <si>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</si>
  <si>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</si>
  <si>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</si>
  <si>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</si>
  <si>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</si>
  <si>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</si>
  <si>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</si>
  <si>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</si>
  <si>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</si>
  <si>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</si>
  <si>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</si>
  <si>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</si>
  <si>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</si>
  <si>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</si>
  <si>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</si>
  <si>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</si>
  <si>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</si>
  <si>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</si>
  <si>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</si>
  <si>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</si>
  <si>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</si>
  <si>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</si>
  <si>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</si>
  <si>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</si>
  <si>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</si>
  <si>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</si>
  <si>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</si>
  <si>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</si>
  <si>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</si>
  <si>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</si>
  <si>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</si>
  <si>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</si>
  <si>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</si>
  <si>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</si>
  <si>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</si>
  <si>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</si>
  <si>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</si>
  <si>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</si>
  <si>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</si>
  <si>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</si>
  <si>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</si>
  <si>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</si>
  <si>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</si>
  <si>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</si>
  <si>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</si>
  <si>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</si>
  <si>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</si>
  <si>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</si>
  <si>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</si>
  <si>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</si>
  <si>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</si>
  <si>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</si>
  <si>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</si>
  <si>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</si>
  <si>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</si>
  <si>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</si>
  <si>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</si>
  <si>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</si>
  <si>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</si>
  <si>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</si>
  <si>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</si>
  <si>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</si>
  <si>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</si>
  <si>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</si>
  <si>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</si>
  <si>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</si>
  <si>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</si>
  <si>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</si>
  <si>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</si>
  <si>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</si>
  <si>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</si>
  <si>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</si>
  <si>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</si>
  <si>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</si>
  <si>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</si>
  <si>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</si>
  <si>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</si>
  <si>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</si>
  <si>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</si>
  <si>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</si>
  <si>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</si>
  <si>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</si>
  <si>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</si>
  <si>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</si>
  <si>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</si>
  <si>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</si>
  <si>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</si>
  <si>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</si>
  <si>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</si>
  <si>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</si>
  <si>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</si>
  <si>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</si>
  <si>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</si>
  <si>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</si>
  <si>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</si>
  <si>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</si>
  <si>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</si>
  <si>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</si>
  <si>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</si>
  <si>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</si>
  <si>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</si>
  <si>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</si>
  <si>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</si>
  <si>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</si>
  <si>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</si>
  <si>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</si>
  <si>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</si>
  <si>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</si>
  <si>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</si>
  <si>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</si>
  <si>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</si>
  <si>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</si>
  <si>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</si>
  <si>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</si>
  <si>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</si>
  <si>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</si>
  <si>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</si>
  <si>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</si>
  <si>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</si>
  <si>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</si>
  <si>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</si>
  <si>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</si>
  <si>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</si>
  <si>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</si>
  <si>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</si>
  <si>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</si>
  <si>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</si>
  <si>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</si>
  <si>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</si>
  <si>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</si>
  <si>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</si>
  <si>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</si>
  <si>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</si>
  <si>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</si>
  <si>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</si>
  <si>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</si>
  <si>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</si>
  <si>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</si>
  <si>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</si>
  <si>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</si>
  <si>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</si>
  <si>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</si>
  <si>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</si>
  <si>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</si>
  <si>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</si>
  <si>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</si>
  <si>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</si>
  <si>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</si>
  <si>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</si>
  <si>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</si>
  <si>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</si>
  <si>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</si>
  <si>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</si>
  <si>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</si>
  <si>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</si>
  <si>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</si>
  <si>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</si>
  <si>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</si>
  <si>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</si>
  <si>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</si>
  <si>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</si>
  <si>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</si>
  <si>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</si>
  <si>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</si>
  <si>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</si>
  <si>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</si>
  <si>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</si>
  <si>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</si>
  <si>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</si>
  <si>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</si>
  <si>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</si>
  <si>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</si>
  <si>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</si>
  <si>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</si>
  <si>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</si>
  <si>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</si>
  <si>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</si>
  <si>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</si>
  <si>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</si>
  <si>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</si>
  <si>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</si>
  <si>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</si>
  <si>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</si>
  <si>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</si>
  <si>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</si>
  <si>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</si>
  <si>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</si>
  <si>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</si>
  <si>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</si>
  <si>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</si>
  <si>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</si>
  <si>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</si>
  <si>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</si>
  <si>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</si>
  <si>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</si>
  <si>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</si>
  <si>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</si>
  <si>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</si>
  <si>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</si>
  <si>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</si>
  <si>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</si>
  <si>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</si>
  <si>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</si>
  <si>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</si>
  <si>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</si>
  <si>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</si>
  <si>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</si>
  <si>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</si>
  <si>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</si>
  <si>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</si>
  <si>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</si>
  <si>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</si>
  <si>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</si>
  <si>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</si>
  <si>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</si>
  <si>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</si>
  <si>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</si>
  <si>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</si>
  <si>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</si>
  <si>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</si>
  <si>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</si>
  <si>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</si>
  <si>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</si>
  <si>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</si>
  <si>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</si>
  <si>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</si>
  <si>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</si>
  <si>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</si>
  <si>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</si>
  <si>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</si>
  <si>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</si>
  <si>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</si>
  <si>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</si>
  <si>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</si>
  <si>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</si>
  <si>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</si>
  <si>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</si>
  <si>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</si>
  <si>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</si>
  <si>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</si>
  <si>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</si>
  <si>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</si>
  <si>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</si>
  <si>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</si>
  <si>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</si>
  <si>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</si>
  <si>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</si>
  <si>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</si>
  <si>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</si>
  <si>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</si>
  <si>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</si>
  <si>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</si>
  <si>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</si>
  <si>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</si>
  <si>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</si>
  <si>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</si>
  <si>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</si>
  <si>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</si>
  <si>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</si>
  <si>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</si>
  <si>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</si>
  <si>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</si>
  <si>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</si>
  <si>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</si>
  <si>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</si>
  <si>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</si>
  <si>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</si>
  <si>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</si>
  <si>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</si>
  <si>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</si>
  <si>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</si>
  <si>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</si>
  <si>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</si>
  <si>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</si>
  <si>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</si>
  <si>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</si>
  <si>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</si>
  <si>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</si>
  <si>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</si>
  <si>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</si>
  <si>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</si>
  <si>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</si>
  <si>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</si>
  <si>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</si>
  <si>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</si>
  <si>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</si>
  <si>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</si>
  <si>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</si>
  <si>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</si>
  <si>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</si>
  <si>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</si>
  <si>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</si>
  <si>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</si>
  <si>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</si>
  <si>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</si>
  <si>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</si>
  <si>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</si>
  <si>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</si>
  <si>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</si>
  <si>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</si>
  <si>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</si>
  <si>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</si>
  <si>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</si>
  <si>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</si>
  <si>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</si>
  <si>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</si>
  <si>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</si>
  <si>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</si>
  <si>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</si>
  <si>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</si>
  <si>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</si>
  <si>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</si>
  <si>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</si>
  <si>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</si>
  <si>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</si>
  <si>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</si>
  <si>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</si>
  <si>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</si>
  <si>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</si>
  <si>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</si>
  <si>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</si>
  <si>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</si>
  <si>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</si>
  <si>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</si>
  <si>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</si>
  <si>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</si>
  <si>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</si>
  <si>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</si>
  <si>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</si>
  <si>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</si>
  <si>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</si>
  <si>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</si>
  <si>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</si>
  <si>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</si>
  <si>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</si>
  <si>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</si>
  <si>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</si>
  <si>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</si>
  <si>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</si>
  <si>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</si>
  <si>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</si>
  <si>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</si>
  <si>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</si>
  <si>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</si>
  <si>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</si>
  <si>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</si>
  <si>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</si>
  <si>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</si>
  <si>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</si>
  <si>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</si>
  <si>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</si>
  <si>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</si>
  <si>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</si>
  <si>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</si>
  <si>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</si>
  <si>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</si>
  <si>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</si>
  <si>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</si>
  <si>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</si>
  <si>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</si>
  <si>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</si>
  <si>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</si>
  <si>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</si>
  <si>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</si>
  <si>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</si>
  <si>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</si>
  <si>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</si>
  <si>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</si>
  <si>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</si>
  <si>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</si>
  <si>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</si>
  <si>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</si>
  <si>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</si>
  <si>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</si>
  <si>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</si>
  <si>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</si>
  <si>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</si>
  <si>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</si>
  <si>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</si>
  <si>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</si>
  <si>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</si>
  <si>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</si>
  <si>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</si>
  <si>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</si>
  <si>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</si>
  <si>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</si>
  <si>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</si>
  <si>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</si>
  <si>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</si>
  <si>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</si>
  <si>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</si>
  <si>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</si>
  <si>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</si>
  <si>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</si>
  <si>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</si>
  <si>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</si>
  <si>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</si>
  <si>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</si>
  <si>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</si>
  <si>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</si>
  <si>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</si>
  <si>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</si>
  <si>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</si>
  <si>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</si>
  <si>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</si>
  <si>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</si>
  <si>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</si>
  <si>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</si>
  <si>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</si>
  <si>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</si>
  <si>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</si>
  <si>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</si>
  <si>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</si>
  <si>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</si>
  <si>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</si>
  <si>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</si>
  <si>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</si>
  <si>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</si>
  <si>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</si>
  <si>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</si>
  <si>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</si>
  <si>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</si>
  <si>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</si>
  <si>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</si>
  <si>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</si>
  <si>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</si>
  <si>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</si>
  <si>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</si>
  <si>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</si>
  <si>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</si>
  <si>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</si>
  <si>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</si>
  <si>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</si>
  <si>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</si>
  <si>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</si>
  <si>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</si>
  <si>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</si>
  <si>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</si>
  <si>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</si>
  <si>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</si>
  <si>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</si>
  <si>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</si>
  <si>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</si>
  <si>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</si>
  <si>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</si>
  <si>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</si>
  <si>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</si>
  <si>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</si>
  <si>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</si>
  <si>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</si>
  <si>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</si>
  <si>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</si>
  <si>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</si>
  <si>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</si>
  <si>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</si>
  <si>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</si>
  <si>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</si>
  <si>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</si>
  <si>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</si>
  <si>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</si>
  <si>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</si>
  <si>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</si>
  <si>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</si>
  <si>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</si>
  <si>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</si>
  <si>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</si>
  <si>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</si>
  <si>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</si>
  <si>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</si>
  <si>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</si>
  <si>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</si>
  <si>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</si>
  <si>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</si>
  <si>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</si>
  <si>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</si>
  <si>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</si>
  <si>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</si>
  <si>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</si>
  <si>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</si>
  <si>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</si>
  <si>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</si>
  <si>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</si>
  <si>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</si>
  <si>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</si>
  <si>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</si>
  <si>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</si>
  <si>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</si>
  <si>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</si>
  <si>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</si>
  <si>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</si>
  <si>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</si>
  <si>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</si>
  <si>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</si>
  <si>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</si>
  <si>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</si>
  <si>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</si>
  <si>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</si>
  <si>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</si>
  <si>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</si>
  <si>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</si>
  <si>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</si>
  <si>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</si>
  <si>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</si>
  <si>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</si>
  <si>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</si>
  <si>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</si>
  <si>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</si>
  <si>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</si>
  <si>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</si>
  <si>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</si>
  <si>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</si>
  <si>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</si>
  <si>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</si>
  <si>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</si>
  <si>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</si>
  <si>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</si>
  <si>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</si>
  <si>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</si>
  <si>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</si>
  <si>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</si>
  <si>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</si>
  <si>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</si>
  <si>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</si>
  <si>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</si>
  <si>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</si>
  <si>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</si>
  <si>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</si>
  <si>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</si>
  <si>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</si>
  <si>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</si>
  <si>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</si>
  <si>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</si>
  <si>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</si>
  <si>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</si>
  <si>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</si>
  <si>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</si>
  <si>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</si>
  <si>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</si>
  <si>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</si>
  <si>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</si>
  <si>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</si>
  <si>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</si>
  <si>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</si>
  <si>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</si>
  <si>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</si>
  <si>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</si>
  <si>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</si>
  <si>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</si>
  <si>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</si>
  <si>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</si>
  <si>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</si>
  <si>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</si>
  <si>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</si>
  <si>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</si>
  <si>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</si>
  <si>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</si>
  <si>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</si>
  <si>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</si>
  <si>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</si>
  <si>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</si>
  <si>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</si>
  <si>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</si>
  <si>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</si>
  <si>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</si>
  <si>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</si>
  <si>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</si>
  <si>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</si>
  <si>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</si>
  <si>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</si>
  <si>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</si>
  <si>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</si>
  <si>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</si>
  <si>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</si>
  <si>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</si>
  <si>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</si>
  <si>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</si>
  <si>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</si>
  <si>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</si>
  <si>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</si>
  <si>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</si>
  <si>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</si>
  <si>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</si>
  <si>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</si>
  <si>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</si>
  <si>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</si>
  <si>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</si>
  <si>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</si>
  <si>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</si>
  <si>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</si>
  <si>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</si>
  <si>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</si>
  <si>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</si>
  <si>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</si>
  <si>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</si>
  <si>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</si>
  <si>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</si>
  <si>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</si>
  <si>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</si>
  <si>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</si>
  <si>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</si>
  <si>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</si>
  <si>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</si>
  <si>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</si>
  <si>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</si>
  <si>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</si>
  <si>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</si>
  <si>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</si>
  <si>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</si>
  <si>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</si>
  <si>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</si>
  <si>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</si>
  <si>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</si>
  <si>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</si>
  <si>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</si>
  <si>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</si>
  <si>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</si>
  <si>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</si>
  <si>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</si>
  <si>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</si>
  <si>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</si>
  <si>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</si>
  <si>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</si>
  <si>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</si>
  <si>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</si>
  <si>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</si>
  <si>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</si>
  <si>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</si>
  <si>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</si>
  <si>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</si>
  <si>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</si>
  <si>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</si>
  <si>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</si>
  <si>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</si>
  <si>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</si>
  <si>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</si>
  <si>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</si>
  <si>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</si>
  <si>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</si>
  <si>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</si>
  <si>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</si>
  <si>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</si>
  <si>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</si>
  <si>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</si>
  <si>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</si>
  <si>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</si>
  <si>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</si>
  <si>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</si>
  <si>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</si>
  <si>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</si>
  <si>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</si>
  <si>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</si>
  <si>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</si>
  <si>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</si>
  <si>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</si>
  <si>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</si>
  <si>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</si>
  <si>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</si>
  <si>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</si>
  <si>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</si>
  <si>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</si>
  <si>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</si>
  <si>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</si>
  <si>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</si>
  <si>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</si>
  <si>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</si>
  <si>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</si>
  <si>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</si>
  <si>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</si>
  <si>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</si>
  <si>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</si>
  <si>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</si>
  <si>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</si>
  <si>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</si>
  <si>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</si>
  <si>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</si>
  <si>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</si>
  <si>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</si>
  <si>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</si>
  <si>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</si>
  <si>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</si>
  <si>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</si>
  <si>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</si>
  <si>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</si>
  <si>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</si>
  <si>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</si>
  <si>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</si>
  <si>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</si>
  <si>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</si>
  <si>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</si>
  <si>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</si>
  <si>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</si>
  <si>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</si>
  <si>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</si>
  <si>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</si>
  <si>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</si>
  <si>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</si>
  <si>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</si>
  <si>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</si>
  <si>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</si>
  <si>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</si>
  <si>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</si>
  <si>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</si>
  <si>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</si>
  <si>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</si>
  <si>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</si>
  <si>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</si>
  <si>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</si>
  <si>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</si>
  <si>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</si>
  <si>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</si>
  <si>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</si>
  <si>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</si>
  <si>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</si>
  <si>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</si>
  <si>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</si>
  <si>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</si>
  <si>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</si>
  <si>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</si>
  <si>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</si>
  <si>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</si>
  <si>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</si>
  <si>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</si>
  <si>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</si>
  <si>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</si>
  <si>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</si>
  <si>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</si>
  <si>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</si>
  <si>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</si>
  <si>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</si>
  <si>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</si>
  <si>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</si>
  <si>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</si>
  <si>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</si>
  <si>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</si>
  <si>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</si>
  <si>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</si>
  <si>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</si>
  <si>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</si>
  <si>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</si>
  <si>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</si>
  <si>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</si>
  <si>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</si>
  <si>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</si>
  <si>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</si>
  <si>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</si>
  <si>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</si>
  <si>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</si>
  <si>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</si>
  <si>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</si>
  <si>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</si>
  <si>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</si>
  <si>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</si>
  <si>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</si>
  <si>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</si>
  <si>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</si>
  <si>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</si>
  <si>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</si>
  <si>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</si>
  <si>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</si>
  <si>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</si>
  <si>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</si>
  <si>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</si>
  <si>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</si>
  <si>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</si>
  <si>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</si>
  <si>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</si>
  <si>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</si>
  <si>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</si>
  <si>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</si>
  <si>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</si>
  <si>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</si>
  <si>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</si>
  <si>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</si>
  <si>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</si>
  <si>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</si>
  <si>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</si>
  <si>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</si>
  <si>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</si>
  <si>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</si>
  <si>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</si>
  <si>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</si>
  <si>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</si>
  <si>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</si>
  <si>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</si>
  <si>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</si>
  <si>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</si>
  <si>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</si>
  <si>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</si>
  <si>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</si>
  <si>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</si>
  <si>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</si>
  <si>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</si>
  <si>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</si>
  <si>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</si>
  <si>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</si>
  <si>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</si>
  <si>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</si>
  <si>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</si>
  <si>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</si>
  <si>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</si>
  <si>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</si>
  <si>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</si>
  <si>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</si>
  <si>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</si>
  <si>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</si>
  <si>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</si>
  <si>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</si>
  <si>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</si>
  <si>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</si>
  <si>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</si>
  <si>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</si>
  <si>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</si>
  <si>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</si>
  <si>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</si>
  <si>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</si>
  <si>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</si>
  <si>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</si>
  <si>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</si>
  <si>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</si>
  <si>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</si>
  <si>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</si>
  <si>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</si>
  <si>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</si>
  <si>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</si>
  <si>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</si>
  <si>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</si>
  <si>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</si>
  <si>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</si>
  <si>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</si>
  <si>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</si>
  <si>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</si>
  <si>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</si>
  <si>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</si>
  <si>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</si>
  <si>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</si>
  <si>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</si>
  <si>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</si>
  <si>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</si>
  <si>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</si>
  <si>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</si>
  <si>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</si>
  <si>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</si>
  <si>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</si>
  <si>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</si>
  <si>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</si>
  <si>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</si>
  <si>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</si>
  <si>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</si>
  <si>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</si>
  <si>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</si>
  <si>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</si>
  <si>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</si>
  <si>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</si>
  <si>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</si>
  <si>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</si>
  <si>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</si>
  <si>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</si>
  <si>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</si>
  <si>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</si>
  <si>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</si>
  <si>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</si>
  <si>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</si>
  <si>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</si>
  <si>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</si>
  <si>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</si>
  <si>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</si>
  <si>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</si>
  <si>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</si>
  <si>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</si>
  <si>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</si>
  <si>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</si>
  <si>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</si>
  <si>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</si>
  <si>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</si>
  <si>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</si>
  <si>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</si>
  <si>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</si>
  <si>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</si>
  <si>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</si>
  <si>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</si>
  <si>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</si>
  <si>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</si>
  <si>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</si>
  <si>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</si>
  <si>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</si>
  <si>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</si>
  <si>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</si>
  <si>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</si>
  <si>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</si>
  <si>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</si>
  <si>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</si>
  <si>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</si>
  <si>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</si>
  <si>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</si>
  <si>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</si>
  <si>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</si>
  <si>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</si>
  <si>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</si>
  <si>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</si>
  <si>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</si>
  <si>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</si>
  <si>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</si>
  <si>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</si>
  <si>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</si>
  <si>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</si>
  <si>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</si>
  <si>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</si>
  <si>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</si>
  <si>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</si>
  <si>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</si>
  <si>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</si>
  <si>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</si>
  <si>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</si>
  <si>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</si>
  <si>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</si>
  <si>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</si>
  <si>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</si>
  <si>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</si>
  <si>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</si>
  <si>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</si>
  <si>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</si>
  <si>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</si>
  <si>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</si>
  <si>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</si>
  <si>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</si>
  <si>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</si>
  <si>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</si>
  <si>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</si>
  <si>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</si>
  <si>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</si>
  <si>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</si>
  <si>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</si>
  <si>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</si>
  <si>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</si>
  <si>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</si>
  <si>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</si>
  <si>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</si>
  <si>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</si>
  <si>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</si>
  <si>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</si>
  <si>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</si>
  <si>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</si>
  <si>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</si>
  <si>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</si>
  <si>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</si>
  <si>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</si>
  <si>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</si>
  <si>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</si>
  <si>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</si>
  <si>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</si>
  <si>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</si>
  <si>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</si>
  <si>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</si>
  <si>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</si>
  <si>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</si>
  <si>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</si>
  <si>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</si>
  <si>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</si>
  <si>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</si>
  <si>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</si>
  <si>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</si>
  <si>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</si>
  <si>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</si>
  <si>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</si>
  <si>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</si>
  <si>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</si>
  <si>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</si>
  <si>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</si>
  <si>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</si>
  <si>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</si>
  <si>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</si>
  <si>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</si>
  <si>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</si>
  <si>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</si>
  <si>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</si>
  <si>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</si>
  <si>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</si>
  <si>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</si>
  <si>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</si>
  <si>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</si>
  <si>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</si>
  <si>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</si>
  <si>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</si>
  <si>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</si>
  <si>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</si>
  <si>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</si>
  <si>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</si>
  <si>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</si>
  <si>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</si>
  <si>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</si>
  <si>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</si>
  <si>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</si>
  <si>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</si>
  <si>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</si>
  <si>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</si>
  <si>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</si>
  <si>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</si>
  <si>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</si>
  <si>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</si>
  <si>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</si>
  <si>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</si>
  <si>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</si>
  <si>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</si>
  <si>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</si>
  <si>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</si>
  <si>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</si>
  <si>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</si>
  <si>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</si>
  <si>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</si>
  <si>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</si>
  <si>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</si>
  <si>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</si>
  <si>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</si>
  <si>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</si>
  <si>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</si>
  <si>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</si>
  <si>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</si>
  <si>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</si>
  <si>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</si>
  <si>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</si>
  <si>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</si>
  <si>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</si>
  <si>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</si>
  <si>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</si>
  <si>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</si>
  <si>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</si>
  <si>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</si>
  <si>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</si>
  <si>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</si>
  <si>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</si>
  <si>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</si>
  <si>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</si>
  <si>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</si>
  <si>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</si>
  <si>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</si>
  <si>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</si>
  <si>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</si>
  <si>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</si>
  <si>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</si>
  <si>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</si>
  <si>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</si>
  <si>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</si>
  <si>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</si>
  <si>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</si>
  <si>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</si>
  <si>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</si>
  <si>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</si>
  <si>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</si>
  <si>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</si>
  <si>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</si>
  <si>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</si>
  <si>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</si>
  <si>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</si>
  <si>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</si>
  <si>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</si>
  <si>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</si>
  <si>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</si>
  <si>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</si>
  <si>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</si>
  <si>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</si>
  <si>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</si>
  <si>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</si>
  <si>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</si>
  <si>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</si>
  <si>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</si>
  <si>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</si>
  <si>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</si>
  <si>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</si>
  <si>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</si>
  <si>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</si>
  <si>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</si>
  <si>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</si>
  <si>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</si>
  <si>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</si>
  <si>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</si>
  <si>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</si>
  <si>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</si>
  <si>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</si>
  <si>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</si>
  <si>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</si>
  <si>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</si>
  <si>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</si>
  <si>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</si>
  <si>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</si>
  <si>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</si>
  <si>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</si>
  <si>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</si>
  <si>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</si>
  <si>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</si>
  <si>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</si>
  <si>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</si>
  <si>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</si>
  <si>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</si>
  <si>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</si>
  <si>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</si>
  <si>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</si>
  <si>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</si>
  <si>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</si>
  <si>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</si>
  <si>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</si>
  <si>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</si>
  <si>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</si>
  <si>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</si>
  <si>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</si>
  <si>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</si>
  <si>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</si>
  <si>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</si>
  <si>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</si>
  <si>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</si>
  <si>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</si>
  <si>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</si>
  <si>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</si>
  <si>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</si>
  <si>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</si>
  <si>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</si>
  <si>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</si>
  <si>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</si>
  <si>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</si>
  <si>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</si>
  <si>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</si>
  <si>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</si>
  <si>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</si>
  <si>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</si>
  <si>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</si>
  <si>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</si>
  <si>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</si>
  <si>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</si>
  <si>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</si>
  <si>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</si>
  <si>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</si>
  <si>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</si>
  <si>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</si>
  <si>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</si>
  <si>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</si>
  <si>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</si>
  <si>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</si>
  <si>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</si>
  <si>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</si>
  <si>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</si>
  <si>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</si>
  <si>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</si>
  <si>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</si>
  <si>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</si>
  <si>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</si>
  <si>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</si>
  <si>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</si>
  <si>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</si>
  <si>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</si>
  <si>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</si>
  <si>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</si>
  <si>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</si>
  <si>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</si>
  <si>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</si>
  <si>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</si>
  <si>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</si>
  <si>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</si>
  <si>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</si>
  <si>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</si>
  <si>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</si>
  <si>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</si>
  <si>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</si>
  <si>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</si>
  <si>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</si>
  <si>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</si>
  <si>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</si>
  <si>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</si>
  <si>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</si>
  <si>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</si>
  <si>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</si>
  <si>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</si>
  <si>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</si>
  <si>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</si>
  <si>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</si>
  <si>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</si>
  <si>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</si>
  <si>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</si>
  <si>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</si>
  <si>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</si>
  <si>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</si>
  <si>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</si>
  <si>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</si>
  <si>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</si>
  <si>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</si>
  <si>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</si>
  <si>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</si>
  <si>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</si>
  <si>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</si>
  <si>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</si>
  <si>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</si>
  <si>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</si>
  <si>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</si>
  <si>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</si>
  <si>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</si>
  <si>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</si>
  <si>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</si>
  <si>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</si>
  <si>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</si>
  <si>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</si>
  <si>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</si>
  <si>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</si>
  <si>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</si>
  <si>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</si>
  <si>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</si>
  <si>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</si>
  <si>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</si>
  <si>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</si>
  <si>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</si>
  <si>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</si>
  <si>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</si>
  <si>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</si>
  <si>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</si>
  <si>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</si>
  <si>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</si>
  <si>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</si>
  <si>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</si>
  <si>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</si>
  <si>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</si>
  <si>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</si>
  <si>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</si>
  <si>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</si>
  <si>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</si>
  <si>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</si>
  <si>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</si>
  <si>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</si>
  <si>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</si>
  <si>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</si>
  <si>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</si>
  <si>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</si>
  <si>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</si>
  <si>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</si>
  <si>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</si>
  <si>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</si>
  <si>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</si>
  <si>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</si>
  <si>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</si>
  <si>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</si>
  <si>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</si>
  <si>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</si>
  <si>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</si>
  <si>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</si>
  <si>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</si>
  <si>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</si>
  <si>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</si>
  <si>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</si>
  <si>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</si>
  <si>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</si>
  <si>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</si>
  <si>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</si>
  <si>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</si>
  <si>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</si>
  <si>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</si>
  <si>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</si>
  <si>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</si>
  <si>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</si>
  <si>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</si>
  <si>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</si>
  <si>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</si>
  <si>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</si>
  <si>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</si>
  <si>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</si>
  <si>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</si>
  <si>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</si>
  <si>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</si>
  <si>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</si>
  <si>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</si>
  <si>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</si>
  <si>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</si>
  <si>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</si>
  <si>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</si>
  <si>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</si>
  <si>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</si>
  <si>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</si>
  <si>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</si>
  <si>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</si>
  <si>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</si>
  <si>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</si>
  <si>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</si>
  <si>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</si>
  <si>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</si>
  <si>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</si>
  <si>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</si>
  <si>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</si>
  <si>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</si>
  <si>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</si>
  <si>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</si>
  <si>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</si>
  <si>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</si>
  <si>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</si>
  <si>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</si>
  <si>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</si>
  <si>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</si>
  <si>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</si>
  <si>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</si>
  <si>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</si>
  <si>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</si>
  <si>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</si>
  <si>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</si>
  <si>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</si>
  <si>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</si>
  <si>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</si>
  <si>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</si>
  <si>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</si>
  <si>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</si>
  <si>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</si>
  <si>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</si>
  <si>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</si>
  <si>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</si>
  <si>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</si>
  <si>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</si>
  <si>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</si>
  <si>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</si>
  <si>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</si>
  <si>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</si>
  <si>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</si>
  <si>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</si>
  <si>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</si>
  <si>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</si>
  <si>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</si>
  <si>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</si>
  <si>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</si>
  <si>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</si>
  <si>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</si>
  <si>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</si>
  <si>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</si>
  <si>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</si>
  <si>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</si>
  <si>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</si>
  <si>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</si>
  <si>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</si>
  <si>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</si>
  <si>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</si>
  <si>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</si>
  <si>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</si>
  <si>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</si>
  <si>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</si>
  <si>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</si>
  <si>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</si>
  <si>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</si>
  <si>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</si>
  <si>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</si>
  <si>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</si>
  <si>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</si>
  <si>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</si>
  <si>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</si>
  <si>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</si>
  <si>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</si>
  <si>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</si>
  <si>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</si>
  <si>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</si>
  <si>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</si>
  <si>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</si>
  <si>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</si>
  <si>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</si>
  <si>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</si>
  <si>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</si>
  <si>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</si>
  <si>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</si>
  <si>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</si>
  <si>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</si>
  <si>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</si>
  <si>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</si>
  <si>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</si>
  <si>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</si>
  <si>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</si>
  <si>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</si>
  <si>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</si>
  <si>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</si>
  <si>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</si>
  <si>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</si>
  <si>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</si>
  <si>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</si>
  <si>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</si>
  <si>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</si>
  <si>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</si>
  <si>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</si>
  <si>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</si>
  <si>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</si>
  <si>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</si>
  <si>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</si>
  <si>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</si>
  <si>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</si>
  <si>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</si>
  <si>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</si>
  <si>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</si>
  <si>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</si>
  <si>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</si>
  <si>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</si>
  <si>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</si>
  <si>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</si>
  <si>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</si>
  <si>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</si>
  <si>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</si>
  <si>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</si>
  <si>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</si>
  <si>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</si>
  <si>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</si>
  <si>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</si>
  <si>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</si>
  <si>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</si>
  <si>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</si>
  <si>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</si>
  <si>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</si>
  <si>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</si>
  <si>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</si>
  <si>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</si>
  <si>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</si>
  <si>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</si>
  <si>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</si>
  <si>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</si>
  <si>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</si>
  <si>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</si>
  <si>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</si>
  <si>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</si>
  <si>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</si>
  <si>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</si>
  <si>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</si>
  <si>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</si>
  <si>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</si>
  <si>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</si>
  <si>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</si>
  <si>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</si>
  <si>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</si>
  <si>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</si>
  <si>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</si>
  <si>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</si>
  <si>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</si>
  <si>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</si>
  <si>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</si>
  <si>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</si>
  <si>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</si>
  <si>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</si>
  <si>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</si>
  <si>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</si>
  <si>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</si>
  <si>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</si>
  <si>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</si>
  <si>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</si>
  <si>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</si>
  <si>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</si>
  <si>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</si>
  <si>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</si>
  <si>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</si>
  <si>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</si>
  <si>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</si>
  <si>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</si>
  <si>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</si>
  <si>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</si>
  <si>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</si>
  <si>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</si>
  <si>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</si>
  <si>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</si>
  <si>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</si>
  <si>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</si>
  <si>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</si>
  <si>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</si>
  <si>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</si>
  <si>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</si>
  <si>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</si>
  <si>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</si>
  <si>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</si>
  <si>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</si>
  <si>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</si>
  <si>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</si>
  <si>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</si>
  <si>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</si>
  <si>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</si>
  <si>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</si>
  <si>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</si>
  <si>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</si>
  <si>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</si>
  <si>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</si>
  <si>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</si>
  <si>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</si>
  <si>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</si>
  <si>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</si>
  <si>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</si>
  <si>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</si>
  <si>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</si>
  <si>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</si>
  <si>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</si>
  <si>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</si>
  <si>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</si>
  <si>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</si>
  <si>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</si>
  <si>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</si>
  <si>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</si>
  <si>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</si>
  <si>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</si>
  <si>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</si>
  <si>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</si>
  <si>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</si>
  <si>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</si>
  <si>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</si>
  <si>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</si>
  <si>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</si>
  <si>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</si>
  <si>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</si>
  <si>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</si>
  <si>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</si>
  <si>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</si>
  <si>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</si>
  <si>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</si>
  <si>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</si>
  <si>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</si>
  <si>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</si>
  <si>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</si>
  <si>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</si>
  <si>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</si>
  <si>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</si>
  <si>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</si>
  <si>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</si>
  <si>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</si>
  <si>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</si>
  <si>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</si>
  <si>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</si>
  <si>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</si>
  <si>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</si>
  <si>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</si>
  <si>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</si>
  <si>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</si>
  <si>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</si>
  <si>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</si>
  <si>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</si>
  <si>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</si>
  <si>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</si>
  <si>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</si>
  <si>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</si>
  <si>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</si>
  <si>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</si>
  <si>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</si>
  <si>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</si>
  <si>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</si>
  <si>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</si>
  <si>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</si>
  <si>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</si>
  <si>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</si>
  <si>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</si>
  <si>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</si>
  <si>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</si>
  <si>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</si>
  <si>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</si>
  <si>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</si>
  <si>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</si>
  <si>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</si>
  <si>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</si>
  <si>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</si>
  <si>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</si>
  <si>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</si>
  <si>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</si>
  <si>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</si>
  <si>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</si>
  <si>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</si>
  <si>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</si>
  <si>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</si>
  <si>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</si>
  <si>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</si>
  <si>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</si>
  <si>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</si>
  <si>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</si>
  <si>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</si>
  <si>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</si>
  <si>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</si>
  <si>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</si>
  <si>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</si>
  <si>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</si>
  <si>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</si>
  <si>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</si>
  <si>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</si>
  <si>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</si>
  <si>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</si>
  <si>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</si>
  <si>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</si>
  <si>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</si>
  <si>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</si>
  <si>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</si>
  <si>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</si>
  <si>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</si>
  <si>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</si>
  <si>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</si>
  <si>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</si>
  <si>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</si>
  <si>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</si>
  <si>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</si>
  <si>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</si>
  <si>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</si>
  <si>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</si>
  <si>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</si>
  <si>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</si>
  <si>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</si>
  <si>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</si>
  <si>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</si>
  <si>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</si>
  <si>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</si>
  <si>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</si>
  <si>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</si>
  <si>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</si>
  <si>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</si>
  <si>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</si>
  <si>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</si>
  <si>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</si>
  <si>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</si>
  <si>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</si>
  <si>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</si>
  <si>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</si>
  <si>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</si>
  <si>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</si>
  <si>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</si>
  <si>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</si>
  <si>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</si>
  <si>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</si>
  <si>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</si>
  <si>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</si>
  <si>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</si>
  <si>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</si>
  <si>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</si>
  <si>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</si>
  <si>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</si>
  <si>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</si>
  <si>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</si>
  <si>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</si>
  <si>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</si>
  <si>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</si>
  <si>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</si>
  <si>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</si>
  <si>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</si>
  <si>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</si>
  <si>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</si>
  <si>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</si>
  <si>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</si>
  <si>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</si>
  <si>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</si>
  <si>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</si>
  <si>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</si>
  <si>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</si>
  <si>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</si>
  <si>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</si>
  <si>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</si>
  <si>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</si>
  <si>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</si>
  <si>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</si>
  <si>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</si>
  <si>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</si>
  <si>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</si>
  <si>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</si>
  <si>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</si>
  <si>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</si>
  <si>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</si>
  <si>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</si>
  <si>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</si>
  <si>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</si>
  <si>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</si>
  <si>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</si>
  <si>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</si>
  <si>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</si>
  <si>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</si>
  <si>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</si>
  <si>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</si>
  <si>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</si>
  <si>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</si>
  <si>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</si>
  <si>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</si>
  <si>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</si>
  <si>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</si>
  <si>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</si>
  <si>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</si>
  <si>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</si>
  <si>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</si>
  <si>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</si>
  <si>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</si>
  <si>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</si>
  <si>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</si>
  <si>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</si>
  <si>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</si>
  <si>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</si>
  <si>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</si>
  <si>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</si>
  <si>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</si>
  <si>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</si>
  <si>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</si>
  <si>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</si>
  <si>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</si>
  <si>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</si>
  <si>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</si>
  <si>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</si>
  <si>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</si>
  <si>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</si>
  <si>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</si>
  <si>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</si>
  <si>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</si>
  <si>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</si>
  <si>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</si>
  <si>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</si>
  <si>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</si>
  <si>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</si>
  <si>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</si>
  <si>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</si>
  <si>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</si>
  <si>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</si>
  <si>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</si>
  <si>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</si>
  <si>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</si>
  <si>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</si>
  <si>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</si>
  <si>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</si>
  <si>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</si>
  <si>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</si>
  <si>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</si>
  <si>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</si>
  <si>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</si>
  <si>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</si>
  <si>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</si>
  <si>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</si>
  <si>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</si>
  <si>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</si>
  <si>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</si>
  <si>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</si>
  <si>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</si>
  <si>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</si>
  <si>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</si>
  <si>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</si>
  <si>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</si>
  <si>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</si>
  <si>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</si>
  <si>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</si>
  <si>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</si>
  <si>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</si>
  <si>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</si>
  <si>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</si>
  <si>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</si>
  <si>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</si>
  <si>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</si>
  <si>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</si>
  <si>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</si>
  <si>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</si>
  <si>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</si>
  <si>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</si>
  <si>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</si>
  <si>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</si>
  <si>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</si>
  <si>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</si>
  <si>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</si>
  <si>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</si>
  <si>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</si>
  <si>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</si>
  <si>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</si>
  <si>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</si>
  <si>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</si>
  <si>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</si>
  <si>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</si>
  <si>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</si>
  <si>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</si>
  <si>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</si>
  <si>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</si>
  <si>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</si>
  <si>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</si>
  <si>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</si>
  <si>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</si>
  <si>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</si>
  <si>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</si>
  <si>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</si>
  <si>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</si>
  <si>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</si>
  <si>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</si>
  <si>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</si>
  <si>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</si>
  <si>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</si>
  <si>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</si>
  <si>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</si>
  <si>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</si>
  <si>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</si>
  <si>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</si>
  <si>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</si>
  <si>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</si>
  <si>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</si>
  <si>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</si>
  <si>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</si>
  <si>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</si>
  <si>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</si>
  <si>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</si>
  <si>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</si>
  <si>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</si>
  <si>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</si>
  <si>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</si>
  <si>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</si>
  <si>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</si>
  <si>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</si>
  <si>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</si>
  <si>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</si>
  <si>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</si>
  <si>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</si>
  <si>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</si>
  <si>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</si>
  <si>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</si>
  <si>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</si>
  <si>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</si>
  <si>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</si>
  <si>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</si>
  <si>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</si>
  <si>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</si>
  <si>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</si>
  <si>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</si>
  <si>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</si>
  <si>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</si>
  <si>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</si>
  <si>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</si>
  <si>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</si>
  <si>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</si>
  <si>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</si>
  <si>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</si>
  <si>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</si>
  <si>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</si>
  <si>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</si>
  <si>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</si>
  <si>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</si>
  <si>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</si>
  <si>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</si>
  <si>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</si>
  <si>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</si>
  <si>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</si>
  <si>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</si>
  <si>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</si>
  <si>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</si>
  <si>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</si>
  <si>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</si>
  <si>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</si>
  <si>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</si>
  <si>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</si>
  <si>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</si>
  <si>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</si>
  <si>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</si>
  <si>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</si>
  <si>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</si>
  <si>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</si>
  <si>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</si>
  <si>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</si>
  <si>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</si>
  <si>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</si>
  <si>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</si>
  <si>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</si>
  <si>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</si>
  <si>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</si>
  <si>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</si>
  <si>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</si>
  <si>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</si>
  <si>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</si>
  <si>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</si>
  <si>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</si>
  <si>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</si>
  <si>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</si>
  <si>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</si>
  <si>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</si>
  <si>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</si>
  <si>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</si>
  <si>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</si>
  <si>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</si>
  <si>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</si>
  <si>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</si>
  <si>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</si>
  <si>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</si>
  <si>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</si>
  <si>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</si>
  <si>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</si>
  <si>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</si>
  <si>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</si>
  <si>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</si>
  <si>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</si>
  <si>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</si>
  <si>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</si>
  <si>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</si>
  <si>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</si>
  <si>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</si>
  <si>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</si>
  <si>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</si>
  <si>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</si>
  <si>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</si>
  <si>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</si>
  <si>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</si>
  <si>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</si>
  <si>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</si>
  <si>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</si>
  <si>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</si>
  <si>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</si>
  <si>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</si>
  <si>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</si>
  <si>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</si>
  <si>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</si>
  <si>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</si>
  <si>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</si>
  <si>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</si>
  <si>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</si>
  <si>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</si>
  <si>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</si>
  <si>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</si>
  <si>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</si>
  <si>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</si>
  <si>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</si>
  <si>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</si>
  <si>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</si>
  <si>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</si>
  <si>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</si>
  <si>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</si>
  <si>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</si>
  <si>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</si>
  <si>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</si>
  <si>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</si>
  <si>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</si>
  <si>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</si>
  <si>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</si>
  <si>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</si>
  <si>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</si>
  <si>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</si>
  <si>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</si>
  <si>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</si>
  <si>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</si>
  <si>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</si>
  <si>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</si>
  <si>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</si>
  <si>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</si>
  <si>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</si>
  <si>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</si>
  <si>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</si>
  <si>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</si>
  <si>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</si>
  <si>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</si>
  <si>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</si>
  <si>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</si>
  <si>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</si>
  <si>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</si>
  <si>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</si>
  <si>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</si>
  <si>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</si>
  <si>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</si>
  <si>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</si>
  <si>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</si>
  <si>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</si>
  <si>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</si>
  <si>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</si>
  <si>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</si>
  <si>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</si>
  <si>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</si>
  <si>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</si>
  <si>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</si>
  <si>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</si>
  <si>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</si>
  <si>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</si>
  <si>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</si>
  <si>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</si>
  <si>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</si>
  <si>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</si>
  <si>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</si>
  <si>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</si>
  <si>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</si>
  <si>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</si>
  <si>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</si>
  <si>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</si>
  <si>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</si>
  <si>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</si>
  <si>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</si>
  <si>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</si>
  <si>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</si>
  <si>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</si>
  <si>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</si>
  <si>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</si>
  <si>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</si>
  <si>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</si>
  <si>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</si>
  <si>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</si>
  <si>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</si>
  <si>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</si>
  <si>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</si>
  <si>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</si>
  <si>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</si>
  <si>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</si>
  <si>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</si>
  <si>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</si>
  <si>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</si>
  <si>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</si>
  <si>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</si>
  <si>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</si>
  <si>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</si>
  <si>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</si>
  <si>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</si>
  <si>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</si>
  <si>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</si>
  <si>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</si>
  <si>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</si>
  <si>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</si>
  <si>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</si>
  <si>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</si>
  <si>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</si>
  <si>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</si>
  <si>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</si>
  <si>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</si>
  <si>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</si>
  <si>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</si>
  <si>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</si>
  <si>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</si>
  <si>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</si>
  <si>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</si>
  <si>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</si>
  <si>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</si>
  <si>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</si>
  <si>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</si>
  <si>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</si>
  <si>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</si>
  <si>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</si>
  <si>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</si>
  <si>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</si>
  <si>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</si>
  <si>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</si>
  <si>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</si>
  <si>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</si>
  <si>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</si>
  <si>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</si>
  <si>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</si>
  <si>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</si>
  <si>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</si>
  <si>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</si>
  <si>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</si>
  <si>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</si>
  <si>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</si>
  <si>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</si>
  <si>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</si>
  <si>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</si>
  <si>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</si>
  <si>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</si>
  <si>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</si>
  <si>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</si>
  <si>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</si>
  <si>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</si>
  <si>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</si>
  <si>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</si>
  <si>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</si>
  <si>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</si>
  <si>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</si>
  <si>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</si>
  <si>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</si>
  <si>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</si>
  <si>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</si>
  <si>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</si>
  <si>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</si>
  <si>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</si>
  <si>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</si>
  <si>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</si>
  <si>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</si>
  <si>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</si>
  <si>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</si>
  <si>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</si>
  <si>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</si>
  <si>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</si>
  <si>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</si>
  <si>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</si>
  <si>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</si>
  <si>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</si>
  <si>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</si>
  <si>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</si>
  <si>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</si>
  <si>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</si>
  <si>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</si>
  <si>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</si>
  <si>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</si>
  <si>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</si>
  <si>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</si>
  <si>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</si>
  <si>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</si>
  <si>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</si>
  <si>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</si>
  <si>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</si>
  <si>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</si>
  <si>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</si>
  <si>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</si>
  <si>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</si>
  <si>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</si>
  <si>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</si>
  <si>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</si>
  <si>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</si>
  <si>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</si>
  <si>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</si>
  <si>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</si>
  <si>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</si>
  <si>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</si>
  <si>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</si>
  <si>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</si>
  <si>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</si>
  <si>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</si>
  <si>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</si>
  <si>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</si>
  <si>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</si>
  <si>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</si>
  <si>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</si>
  <si>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</si>
  <si>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</si>
  <si>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</si>
  <si>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</si>
  <si>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</si>
  <si>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</si>
  <si>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</si>
  <si>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</si>
  <si>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</si>
  <si>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</si>
  <si>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</si>
  <si>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</si>
  <si>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</si>
  <si>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</si>
  <si>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</si>
  <si>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</si>
  <si>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</si>
  <si>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</si>
  <si>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</si>
  <si>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</si>
  <si>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</si>
  <si>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</si>
  <si>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</si>
  <si>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</si>
  <si>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</si>
  <si>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</si>
  <si>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</si>
  <si>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</si>
  <si>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</si>
  <si>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</si>
  <si>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</si>
  <si>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</si>
  <si>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</si>
  <si>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</si>
  <si>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</si>
  <si>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</si>
  <si>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</si>
  <si>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</si>
  <si>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</si>
  <si>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</si>
  <si>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</si>
  <si>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</si>
  <si>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</si>
  <si>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</si>
  <si>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</si>
  <si>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</si>
  <si>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</si>
  <si>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</si>
  <si>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</si>
  <si>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</si>
  <si>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</si>
  <si>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</si>
  <si>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</si>
  <si>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</si>
  <si>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</si>
  <si>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</si>
  <si>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</si>
  <si>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</si>
  <si>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</si>
  <si>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</si>
  <si>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</si>
  <si>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</si>
  <si>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</si>
  <si>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</si>
  <si>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</si>
  <si>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</si>
  <si>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</si>
  <si>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</si>
  <si>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</si>
  <si>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</si>
  <si>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</si>
  <si>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</si>
  <si>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</si>
  <si>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</si>
  <si>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</si>
  <si>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</si>
  <si>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</si>
  <si>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</si>
  <si>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</si>
  <si>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</si>
  <si>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</si>
  <si>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</si>
  <si>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</si>
  <si>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</si>
  <si>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</si>
  <si>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</si>
  <si>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</si>
  <si>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</si>
  <si>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</si>
  <si>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</si>
  <si>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</si>
  <si>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</si>
  <si>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</si>
  <si>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</si>
  <si>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</si>
  <si>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</si>
  <si>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</si>
  <si>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</si>
  <si>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</si>
  <si>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</si>
  <si>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</si>
  <si>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</si>
  <si>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</si>
  <si>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</si>
  <si>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</si>
  <si>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</si>
  <si>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</si>
  <si>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</si>
  <si>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</si>
  <si>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</si>
  <si>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</si>
  <si>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</si>
  <si>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</si>
  <si>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</si>
  <si>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</si>
  <si>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</si>
  <si>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</si>
  <si>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</si>
  <si>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</si>
  <si>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</si>
  <si>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</si>
  <si>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</si>
  <si>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</si>
  <si>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</si>
  <si>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</si>
  <si>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</si>
  <si>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</si>
  <si>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</si>
  <si>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</si>
  <si>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</si>
  <si>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</si>
  <si>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</si>
  <si>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</si>
  <si>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</si>
  <si>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</si>
  <si>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</si>
  <si>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</si>
  <si>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</si>
  <si>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</si>
  <si>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</si>
  <si>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</si>
  <si>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</si>
  <si>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</si>
  <si>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</si>
  <si>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</si>
  <si>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</si>
  <si>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</si>
  <si>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</si>
  <si>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</si>
  <si>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</si>
  <si>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</si>
  <si>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</si>
  <si>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</si>
  <si>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</si>
  <si>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</si>
  <si>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</si>
  <si>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</si>
  <si>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</si>
  <si>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</si>
  <si>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</si>
  <si>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</si>
  <si>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</si>
  <si>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</si>
  <si>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</si>
  <si>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</si>
  <si>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</si>
  <si>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</si>
  <si>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</si>
  <si>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</si>
  <si>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</si>
  <si>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</si>
  <si>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</si>
  <si>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</si>
  <si>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</si>
  <si>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</si>
  <si>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</si>
  <si>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</si>
  <si>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</si>
  <si>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</si>
  <si>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</si>
  <si>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</si>
  <si>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</si>
  <si>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</si>
  <si>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</si>
  <si>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</si>
  <si>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</si>
  <si>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</si>
  <si>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</si>
  <si>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</si>
  <si>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</si>
  <si>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</si>
  <si>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</si>
  <si>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</si>
  <si>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</si>
  <si>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</si>
  <si>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</si>
  <si>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</si>
  <si>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</si>
  <si>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</si>
  <si>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</si>
  <si>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</si>
  <si>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</si>
  <si>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</si>
  <si>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</si>
  <si>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</si>
  <si>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</si>
  <si>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</si>
  <si>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</si>
  <si>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</si>
  <si>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</si>
  <si>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</si>
  <si>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</si>
  <si>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</si>
  <si>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</si>
  <si>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</si>
  <si>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</si>
  <si>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</si>
  <si>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</si>
  <si>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</si>
  <si>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</si>
  <si>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</si>
  <si>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</si>
  <si>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</si>
  <si>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</si>
  <si>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</si>
  <si>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</si>
  <si>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</si>
  <si>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</si>
  <si>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</si>
  <si>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</si>
  <si>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</si>
  <si>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</si>
  <si>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</si>
  <si>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</si>
  <si>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</si>
  <si>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</si>
  <si>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</si>
  <si>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</si>
  <si>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</si>
  <si>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</si>
  <si>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</si>
  <si>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</si>
  <si>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</si>
  <si>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</si>
  <si>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</si>
  <si>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</si>
  <si>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</si>
  <si>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</si>
  <si>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</si>
  <si>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</si>
  <si>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</si>
  <si>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</si>
  <si>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</si>
  <si>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</si>
  <si>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</si>
  <si>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</si>
  <si>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</si>
  <si>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</si>
  <si>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</si>
  <si>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</si>
  <si>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</si>
  <si>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</si>
  <si>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</si>
  <si>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</si>
  <si>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</si>
  <si>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</si>
  <si>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</si>
  <si>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</si>
  <si>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</si>
  <si>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</si>
  <si>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</si>
  <si>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</si>
  <si>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</si>
  <si>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</si>
  <si>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</si>
  <si>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</si>
  <si>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</si>
  <si>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</si>
  <si>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</si>
  <si>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</si>
  <si>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</si>
  <si>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</si>
  <si>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</si>
  <si>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</si>
  <si>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</si>
  <si>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</si>
  <si>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</si>
  <si>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</si>
  <si>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</si>
  <si>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</si>
  <si>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</si>
  <si>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</si>
  <si>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</si>
  <si>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</si>
  <si>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</si>
  <si>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</si>
  <si>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</si>
  <si>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</si>
  <si>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</si>
  <si>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</si>
  <si>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</si>
  <si>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</si>
  <si>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</si>
  <si>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</si>
  <si>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</si>
  <si>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</si>
  <si>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</si>
  <si>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</si>
  <si>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</si>
  <si>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</si>
  <si>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</si>
  <si>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</si>
  <si>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</si>
  <si>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</si>
  <si>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</si>
  <si>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</si>
  <si>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</si>
  <si>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</si>
  <si>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</si>
  <si>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</si>
  <si>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</si>
  <si>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</si>
  <si>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</si>
  <si>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</si>
  <si>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</si>
  <si>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</si>
  <si>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</si>
  <si>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</si>
  <si>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</si>
  <si>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</si>
  <si>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</si>
  <si>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</si>
  <si>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</si>
  <si>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</si>
  <si>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</si>
  <si>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</si>
  <si>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</si>
  <si>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</si>
  <si>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</si>
  <si>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</si>
  <si>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</si>
  <si>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</si>
  <si>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</si>
  <si>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</si>
  <si>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</si>
  <si>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</si>
  <si>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</si>
  <si>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</si>
  <si>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</si>
  <si>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</si>
  <si>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</si>
  <si>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</si>
  <si>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</si>
  <si>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</si>
  <si>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</si>
  <si>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</si>
  <si>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</si>
  <si>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</si>
  <si>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</si>
  <si>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</si>
  <si>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</si>
  <si>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</si>
  <si>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</si>
  <si>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</si>
  <si>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</si>
  <si>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</si>
  <si>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</si>
  <si>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</si>
  <si>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</si>
  <si>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</si>
  <si>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</si>
  <si>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</si>
  <si>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</si>
  <si>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</si>
  <si>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</si>
  <si>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</si>
  <si>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</si>
  <si>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</si>
  <si>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</si>
  <si>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</si>
  <si>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</si>
  <si>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</si>
  <si>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</si>
  <si>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</si>
  <si>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</si>
  <si>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</si>
  <si>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</si>
  <si>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</si>
  <si>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</si>
  <si>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</si>
  <si>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</si>
  <si>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</si>
  <si>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</si>
  <si>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</si>
  <si>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</si>
  <si>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</si>
  <si>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</si>
  <si>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</si>
  <si>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</si>
  <si>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</si>
  <si>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</si>
  <si>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</si>
  <si>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</si>
  <si>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</si>
  <si>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</si>
  <si>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</si>
  <si>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</si>
  <si>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</si>
  <si>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</si>
  <si>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</si>
  <si>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</si>
  <si>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</si>
  <si>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</si>
  <si>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</si>
  <si>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</si>
  <si>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</si>
  <si>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</si>
  <si>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</si>
  <si>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</si>
  <si>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</si>
  <si>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</si>
  <si>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</si>
  <si>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</si>
  <si>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</si>
  <si>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</si>
  <si>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</si>
  <si>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</si>
  <si>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</si>
  <si>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</si>
  <si>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</si>
  <si>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</si>
  <si>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</si>
  <si>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</si>
  <si>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</si>
  <si>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</si>
  <si>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</si>
  <si>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</si>
  <si>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</si>
  <si>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</si>
  <si>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</si>
  <si>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</si>
  <si>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</si>
  <si>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</si>
  <si>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</si>
  <si>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</si>
  <si>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</si>
  <si>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</si>
  <si>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</si>
  <si>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</si>
  <si>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</si>
  <si>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</si>
  <si>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</si>
  <si>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</si>
  <si>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</si>
  <si>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</si>
  <si>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</si>
  <si>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</si>
  <si>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</si>
  <si>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</si>
  <si>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</si>
  <si>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</si>
  <si>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</si>
  <si>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</si>
  <si>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</si>
  <si>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</si>
  <si>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</si>
  <si>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</si>
  <si>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</si>
  <si>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</si>
  <si>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</si>
  <si>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</si>
  <si>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</si>
  <si>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</si>
  <si>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</si>
  <si>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</si>
  <si>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</si>
  <si>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</si>
  <si>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</si>
  <si>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</si>
  <si>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</si>
  <si>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</si>
  <si>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</si>
  <si>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</si>
  <si>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</si>
  <si>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</si>
  <si>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</si>
  <si>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</si>
  <si>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</si>
  <si>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</si>
  <si>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</si>
  <si>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</si>
  <si>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</si>
  <si>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</si>
  <si>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</si>
  <si>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</si>
  <si>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</si>
  <si>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</si>
  <si>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</si>
  <si>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</si>
  <si>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</si>
  <si>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</si>
  <si>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</si>
  <si>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</si>
  <si>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</si>
  <si>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</si>
  <si>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</si>
  <si>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</si>
  <si>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</si>
  <si>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</si>
  <si>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</si>
  <si>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</si>
  <si>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</si>
  <si>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</si>
  <si>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</si>
  <si>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</si>
  <si>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</si>
  <si>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</si>
  <si>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</si>
  <si>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</si>
  <si>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</si>
  <si>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</si>
  <si>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</si>
  <si>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</si>
  <si>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</si>
  <si>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</si>
  <si>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</si>
  <si>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</si>
  <si>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</si>
  <si>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</si>
  <si>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</si>
  <si>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</si>
  <si>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</si>
  <si>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</si>
  <si>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</si>
  <si>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</si>
  <si>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</si>
  <si>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</si>
  <si>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</si>
  <si>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</si>
  <si>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</si>
  <si>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</si>
  <si>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</si>
  <si>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</si>
  <si>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</si>
  <si>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</si>
  <si>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</si>
  <si>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</si>
  <si>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</si>
  <si>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</si>
  <si>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</si>
  <si>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</si>
  <si>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</si>
  <si>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</si>
  <si>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</si>
  <si>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</si>
  <si>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</si>
  <si>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</si>
  <si>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</si>
  <si>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</si>
  <si>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</si>
  <si>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</si>
  <si>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</si>
  <si>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</si>
  <si>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</si>
  <si>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</si>
  <si>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</si>
  <si>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</si>
  <si>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</si>
  <si>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</si>
  <si>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</si>
  <si>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</si>
  <si>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</si>
  <si>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</si>
  <si>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</si>
  <si>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</si>
  <si>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</si>
  <si>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</si>
  <si>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</si>
  <si>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</si>
  <si>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</si>
  <si>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</si>
  <si>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</si>
  <si>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</si>
  <si>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</si>
  <si>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</si>
  <si>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</si>
  <si>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</si>
  <si>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</si>
  <si>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</si>
  <si>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</si>
  <si>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</si>
  <si>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</si>
  <si>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</si>
  <si>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</si>
  <si>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</si>
  <si>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</si>
  <si>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</si>
  <si>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</si>
  <si>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</si>
  <si>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</si>
  <si>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</si>
  <si>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</si>
  <si>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</si>
  <si>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</si>
  <si>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</si>
  <si>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</si>
  <si>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</si>
  <si>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</si>
  <si>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</si>
  <si>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</si>
  <si>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</si>
  <si>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</si>
  <si>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</si>
  <si>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</si>
  <si>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</si>
  <si>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</si>
  <si>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</si>
  <si>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</si>
  <si>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</si>
  <si>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</si>
  <si>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</si>
  <si>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</si>
  <si>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</si>
  <si>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</si>
  <si>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</si>
  <si>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</si>
  <si>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</si>
  <si>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</si>
  <si>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</si>
  <si>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</si>
  <si>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</si>
  <si>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</si>
  <si>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</si>
  <si>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</si>
  <si>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</si>
  <si>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</si>
  <si>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</si>
  <si>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</si>
  <si>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</si>
  <si>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</si>
  <si>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</si>
  <si>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</si>
  <si>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</si>
  <si>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</si>
  <si>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</si>
  <si>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</si>
  <si>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</si>
  <si>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</si>
  <si>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</si>
  <si>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</si>
  <si>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</si>
  <si>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</si>
  <si>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</si>
  <si>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</si>
  <si>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</si>
  <si>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</si>
  <si>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</si>
  <si>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</si>
  <si>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</si>
  <si>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</si>
  <si>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</si>
  <si>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</si>
  <si>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</si>
  <si>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</si>
  <si>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</si>
  <si>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</si>
  <si>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</si>
  <si>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</si>
  <si>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</si>
  <si>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</si>
  <si>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</si>
  <si>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</si>
  <si>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</si>
  <si>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</si>
  <si>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</si>
  <si>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</si>
  <si>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</si>
  <si>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</si>
  <si>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</si>
  <si>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</si>
  <si>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</si>
  <si>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</si>
  <si>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</si>
  <si>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</si>
  <si>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</si>
  <si>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</si>
  <si>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</si>
  <si>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</si>
  <si>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</si>
  <si>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</si>
  <si>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</si>
  <si>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</si>
  <si>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</si>
  <si>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</si>
  <si>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</si>
  <si>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</si>
  <si>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</si>
  <si>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</si>
  <si>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</si>
  <si>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</si>
  <si>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</si>
  <si>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</si>
  <si>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</si>
  <si>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</si>
  <si>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</si>
  <si>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</si>
  <si>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</si>
  <si>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</si>
  <si>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</si>
  <si>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</si>
  <si>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</si>
  <si>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</si>
  <si>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</si>
  <si>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</si>
  <si>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</si>
  <si>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</si>
  <si>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</si>
  <si>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</si>
  <si>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</si>
  <si>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</si>
  <si>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</si>
  <si>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</si>
  <si>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</si>
  <si>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</si>
  <si>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</si>
  <si>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</si>
  <si>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</si>
  <si>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</si>
  <si>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</si>
  <si>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</si>
  <si>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</si>
  <si>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</si>
  <si>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</si>
  <si>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</si>
  <si>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</si>
  <si>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</si>
  <si>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</si>
  <si>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</si>
  <si>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</si>
  <si>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</si>
  <si>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</si>
  <si>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</si>
  <si>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</si>
  <si>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</si>
  <si>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</si>
  <si>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</si>
  <si>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</si>
  <si>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</si>
  <si>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</si>
  <si>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</si>
  <si>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</si>
  <si>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</si>
  <si>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</si>
  <si>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</si>
  <si>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</si>
  <si>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</si>
  <si>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</si>
  <si>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</si>
  <si>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</si>
  <si>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</si>
  <si>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</si>
  <si>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</si>
  <si>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</si>
  <si>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</si>
  <si>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</si>
  <si>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</si>
  <si>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</si>
  <si>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</si>
  <si>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</si>
  <si>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</si>
  <si>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</si>
  <si>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</si>
  <si>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</si>
  <si>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</si>
  <si>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</si>
  <si>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</si>
  <si>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</si>
  <si>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</si>
  <si>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</si>
  <si>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</si>
  <si>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</si>
  <si>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</si>
  <si>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</si>
  <si>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</si>
  <si>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</si>
  <si>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</si>
  <si>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</si>
  <si>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</si>
  <si>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</si>
  <si>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</si>
  <si>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</si>
  <si>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</si>
  <si>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</si>
  <si>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</si>
  <si>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</si>
  <si>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</si>
  <si>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</si>
  <si>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</si>
  <si>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</si>
  <si>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</si>
  <si>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</si>
  <si>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</si>
  <si>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</si>
  <si>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</si>
  <si>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</si>
  <si>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</si>
  <si>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</si>
  <si>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</si>
  <si>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</si>
  <si>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</si>
  <si>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</si>
  <si>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</si>
  <si>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</si>
  <si>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</si>
  <si>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</si>
  <si>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</si>
  <si>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</si>
  <si>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</si>
  <si>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</si>
  <si>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</si>
  <si>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</si>
  <si>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</si>
  <si>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</si>
  <si>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</si>
  <si>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</si>
  <si>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</si>
  <si>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</si>
  <si>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</si>
  <si>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</si>
  <si>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</si>
  <si>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</si>
  <si>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</si>
  <si>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</si>
  <si>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</si>
  <si>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</si>
  <si>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</si>
  <si>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</si>
  <si>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</si>
  <si>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</si>
  <si>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</si>
  <si>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</si>
  <si>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</si>
  <si>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</si>
  <si>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</si>
  <si>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</si>
  <si>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</si>
  <si>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</si>
  <si>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</si>
  <si>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</si>
  <si>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</si>
  <si>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</si>
  <si>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</si>
  <si>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</si>
  <si>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</si>
  <si>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</si>
  <si>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</si>
  <si>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</si>
  <si>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</si>
  <si>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</si>
  <si>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</si>
  <si>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</si>
  <si>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</si>
  <si>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</si>
  <si>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</si>
  <si>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</si>
  <si>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</si>
  <si>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</si>
  <si>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</si>
  <si>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</si>
  <si>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</si>
  <si>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</si>
  <si>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</si>
  <si>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</si>
  <si>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</si>
  <si>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</si>
  <si>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</si>
  <si>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</si>
  <si>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</si>
  <si>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</si>
  <si>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</si>
  <si>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</si>
  <si>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</si>
  <si>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</si>
  <si>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</si>
  <si>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</si>
  <si>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</si>
  <si>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</si>
  <si>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</si>
  <si>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</si>
  <si>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</si>
  <si>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</si>
  <si>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</si>
  <si>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</si>
  <si>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</si>
  <si>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</si>
  <si>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</si>
  <si>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</si>
  <si>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</si>
  <si>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</si>
  <si>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</si>
  <si>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</si>
  <si>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</si>
  <si>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</si>
  <si>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</si>
  <si>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</si>
  <si>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</si>
  <si>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</si>
  <si>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</si>
  <si>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</si>
  <si>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</si>
  <si>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</si>
  <si>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</si>
  <si>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</si>
  <si>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</si>
  <si>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</si>
  <si>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</si>
  <si>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</si>
  <si>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</si>
  <si>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</si>
  <si>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</si>
  <si>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</si>
  <si>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</si>
  <si>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</si>
  <si>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</si>
  <si>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</si>
  <si>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</si>
  <si>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</si>
  <si>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</si>
  <si>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</si>
  <si>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</si>
  <si>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</si>
  <si>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</si>
  <si>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</si>
  <si>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</si>
  <si>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</si>
  <si>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</si>
  <si>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</si>
  <si>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</si>
  <si>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</si>
  <si>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</si>
  <si>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</si>
  <si>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</si>
  <si>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</si>
  <si>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</si>
  <si>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</si>
  <si>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</si>
  <si>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</si>
  <si>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</si>
  <si>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</si>
  <si>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</si>
  <si>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</si>
  <si>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</si>
  <si>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</si>
  <si>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</si>
  <si>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</si>
  <si>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</si>
  <si>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</si>
  <si>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</si>
  <si>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</si>
  <si>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</si>
  <si>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</si>
  <si>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</si>
  <si>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</si>
  <si>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</si>
  <si>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</si>
  <si>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</si>
  <si>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</si>
  <si>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</si>
  <si>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</si>
  <si>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</si>
  <si>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</si>
  <si>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</si>
  <si>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</si>
  <si>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</si>
  <si>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</si>
  <si>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</si>
  <si>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</si>
  <si>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</si>
  <si>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</si>
  <si>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</si>
  <si>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</si>
  <si>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</si>
  <si>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</si>
  <si>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</si>
  <si>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</si>
  <si>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</si>
  <si>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</si>
  <si>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</si>
  <si>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</si>
  <si>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</si>
  <si>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</si>
  <si>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</si>
  <si>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</si>
  <si>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</si>
  <si>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</si>
  <si>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</si>
  <si>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</si>
  <si>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</si>
  <si>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</si>
  <si>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</si>
  <si>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</si>
  <si>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</si>
  <si>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</si>
  <si>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</si>
  <si>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</si>
  <si>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</si>
  <si>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</si>
  <si>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</si>
  <si>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</si>
  <si>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</si>
  <si>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</si>
  <si>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</si>
  <si>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</si>
  <si>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</si>
  <si>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</si>
  <si>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</si>
  <si>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</si>
  <si>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</si>
  <si>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</si>
  <si>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</si>
  <si>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</si>
  <si>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</si>
  <si>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</si>
  <si>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</si>
  <si>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</si>
  <si>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</si>
  <si>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</si>
  <si>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</si>
  <si>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</si>
  <si>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</si>
  <si>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</si>
  <si>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</si>
  <si>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</si>
  <si>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</si>
  <si>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</si>
  <si>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</si>
  <si>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</si>
  <si>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</si>
  <si>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</si>
  <si>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</si>
  <si>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</si>
  <si>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</si>
  <si>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</si>
  <si>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</si>
  <si>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</si>
  <si>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</si>
  <si>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</si>
  <si>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</si>
  <si>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</si>
  <si>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</si>
  <si>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</si>
  <si>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</si>
  <si>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</si>
  <si>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</si>
  <si>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</si>
  <si>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</si>
  <si>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</si>
  <si>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</si>
  <si>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</si>
  <si>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</si>
  <si>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</si>
  <si>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</si>
  <si>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</si>
  <si>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</si>
  <si>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</si>
  <si>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</si>
  <si>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</si>
  <si>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</si>
  <si>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</si>
  <si>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</si>
  <si>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</si>
  <si>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</si>
  <si>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</si>
  <si>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</si>
  <si>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</si>
  <si>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</si>
  <si>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</si>
  <si>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</si>
  <si>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</si>
  <si>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</si>
  <si>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</si>
  <si>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</si>
  <si>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</si>
  <si>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</si>
  <si>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</si>
  <si>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</si>
  <si>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</si>
  <si>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</si>
  <si>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</si>
  <si>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</si>
  <si>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</si>
  <si>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</si>
  <si>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</si>
  <si>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</si>
  <si>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</si>
  <si>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</si>
  <si>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</si>
  <si>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</si>
  <si>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</si>
  <si>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</si>
  <si>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</si>
  <si>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</si>
  <si>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</si>
  <si>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</si>
  <si>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</si>
  <si>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</si>
  <si>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</si>
  <si>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</si>
  <si>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</si>
  <si>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</si>
  <si>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</si>
  <si>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</si>
  <si>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</si>
  <si>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</si>
  <si>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</si>
  <si>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</si>
  <si>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</si>
  <si>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</si>
  <si>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</si>
  <si>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</si>
  <si>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</si>
  <si>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</si>
  <si>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</si>
  <si>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</si>
  <si>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</si>
  <si>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</si>
  <si>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</si>
  <si>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</si>
  <si>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</si>
  <si>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</si>
  <si>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</si>
  <si>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</si>
  <si>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</si>
  <si>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</si>
  <si>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</si>
  <si>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</si>
  <si>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</si>
  <si>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</si>
  <si>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</si>
  <si>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</si>
  <si>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</si>
  <si>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</si>
  <si>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</si>
  <si>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</si>
  <si>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</si>
  <si>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</si>
  <si>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</si>
  <si>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</si>
  <si>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</si>
  <si>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</si>
  <si>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</si>
  <si>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</si>
  <si>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</si>
  <si>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</si>
  <si>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</si>
  <si>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</si>
  <si>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</si>
  <si>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</si>
  <si>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</si>
  <si>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</si>
  <si>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</si>
  <si>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</si>
  <si>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</si>
  <si>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</si>
  <si>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</si>
  <si>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</si>
  <si>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</si>
  <si>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</si>
  <si>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</si>
  <si>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</si>
  <si>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</si>
  <si>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</si>
  <si>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</si>
  <si>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</si>
  <si>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</si>
  <si>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</si>
  <si>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</si>
  <si>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</si>
  <si>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</si>
  <si>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</si>
  <si>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</si>
  <si>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</si>
  <si>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</si>
  <si>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</si>
  <si>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</si>
  <si>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</si>
  <si>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</si>
  <si>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</si>
  <si>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</si>
  <si>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</si>
  <si>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</si>
  <si>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</si>
  <si>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</si>
  <si>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</si>
  <si>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</si>
  <si>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</si>
  <si>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</si>
  <si>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</si>
  <si>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</si>
  <si>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</si>
  <si>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</si>
  <si>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</si>
  <si>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</si>
  <si>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</si>
  <si>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</si>
  <si>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</si>
  <si>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</si>
  <si>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</si>
  <si>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</si>
  <si>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</si>
  <si>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</si>
  <si>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</si>
  <si>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</si>
  <si>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</si>
  <si>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</si>
  <si>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</si>
  <si>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</si>
  <si>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</si>
  <si>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</si>
  <si>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</si>
  <si>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</si>
  <si>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</si>
  <si>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</si>
  <si>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</si>
  <si>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</si>
  <si>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</si>
  <si>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</si>
  <si>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</si>
  <si>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</si>
  <si>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</si>
  <si>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</si>
  <si>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</si>
  <si>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</si>
  <si>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</si>
  <si>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</si>
  <si>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</si>
  <si>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</si>
  <si>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</si>
  <si>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</si>
  <si>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</si>
  <si>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</si>
  <si>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</si>
  <si>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</si>
  <si>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</si>
  <si>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</si>
  <si>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</si>
  <si>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</si>
  <si>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</si>
  <si>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</si>
  <si>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</si>
  <si>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</si>
  <si>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</si>
  <si>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</si>
  <si>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</si>
  <si>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</si>
  <si>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</si>
  <si>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</si>
  <si>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</si>
  <si>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</si>
  <si>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</si>
  <si>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</si>
  <si>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</si>
  <si>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</si>
  <si>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</si>
  <si>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</si>
  <si>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</si>
  <si>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</si>
  <si>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</si>
  <si>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</si>
  <si>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</si>
  <si>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</si>
  <si>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</si>
  <si>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</si>
  <si>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</si>
  <si>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</si>
  <si>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</si>
  <si>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</si>
  <si>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</si>
  <si>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</si>
  <si>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</si>
  <si>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</si>
  <si>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</si>
  <si>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</si>
  <si>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</si>
  <si>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</si>
  <si>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</si>
  <si>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</si>
  <si>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</si>
  <si>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</si>
  <si>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</si>
  <si>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</si>
  <si>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</si>
  <si>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</si>
  <si>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</si>
  <si>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</si>
  <si>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</si>
  <si>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</si>
  <si>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</si>
  <si>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</si>
  <si>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</si>
  <si>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</si>
  <si>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</si>
  <si>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</si>
  <si>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</si>
  <si>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</si>
  <si>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</si>
  <si>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</si>
  <si>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</si>
  <si>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</si>
  <si>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</si>
  <si>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</si>
  <si>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</si>
  <si>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</si>
  <si>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</si>
  <si>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</si>
  <si>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</si>
  <si>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</si>
  <si>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</si>
  <si>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</si>
  <si>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</si>
  <si>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</si>
  <si>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</si>
  <si>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</si>
  <si>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</si>
  <si>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</si>
  <si>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</si>
  <si>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</si>
  <si>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</si>
  <si>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</si>
  <si>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</si>
  <si>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</si>
  <si>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</si>
  <si>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</si>
  <si>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</si>
  <si>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</si>
  <si>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</si>
  <si>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</si>
  <si>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</si>
  <si>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</si>
  <si>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</si>
  <si>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</si>
  <si>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</si>
  <si>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</si>
  <si>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</si>
  <si>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</si>
  <si>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</si>
  <si>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</si>
  <si>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</si>
  <si>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</si>
  <si>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</si>
  <si>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</si>
  <si>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</si>
  <si>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</si>
  <si>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</si>
  <si>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</si>
  <si>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</si>
  <si>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</si>
  <si>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</si>
  <si>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</si>
  <si>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</si>
  <si>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</si>
  <si>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</si>
  <si>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</si>
  <si>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</si>
  <si>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</si>
  <si>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</si>
  <si>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</si>
  <si>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</si>
  <si>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</si>
  <si>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</si>
  <si>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</si>
  <si>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</si>
  <si>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</si>
  <si>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</si>
  <si>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</si>
  <si>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</si>
  <si>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</si>
  <si>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</si>
  <si>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</si>
  <si>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</si>
  <si>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</si>
  <si>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</si>
  <si>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</si>
  <si>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</si>
  <si>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</si>
  <si>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</si>
  <si>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</si>
  <si>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</si>
  <si>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</si>
  <si>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</si>
  <si>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</si>
  <si>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</si>
  <si>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</si>
  <si>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</si>
  <si>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</si>
  <si>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</si>
  <si>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</si>
  <si>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</si>
  <si>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</si>
  <si>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</si>
  <si>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</si>
  <si>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</si>
  <si>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</si>
  <si>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</si>
  <si>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</si>
  <si>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</si>
  <si>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</si>
  <si>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</si>
  <si>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</si>
  <si>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</si>
  <si>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</si>
  <si>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</si>
  <si>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</si>
  <si>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</si>
  <si>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</si>
  <si>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</si>
  <si>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</si>
  <si>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</si>
  <si>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</si>
  <si>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</si>
  <si>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</si>
  <si>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</si>
  <si>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</si>
  <si>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</si>
  <si>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</si>
  <si>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</si>
  <si>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</si>
  <si>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</si>
  <si>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</si>
  <si>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</si>
  <si>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</si>
  <si>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</si>
  <si>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</si>
  <si>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</si>
  <si>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</si>
  <si>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</si>
  <si>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</si>
  <si>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</si>
  <si>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</si>
  <si>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</si>
  <si>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</si>
  <si>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</si>
  <si>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</si>
  <si>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</si>
  <si>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</si>
  <si>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</si>
  <si>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</si>
  <si>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</si>
  <si>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</si>
  <si>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</si>
  <si>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</si>
  <si>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</si>
  <si>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</si>
  <si>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</si>
  <si>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</si>
  <si>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</si>
  <si>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</si>
  <si>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</si>
  <si>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</si>
  <si>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</si>
  <si>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</si>
  <si>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</si>
  <si>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</si>
  <si>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</si>
  <si>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</si>
  <si>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</si>
  <si>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</si>
  <si>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</si>
  <si>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</si>
  <si>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</si>
  <si>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</si>
  <si>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</si>
  <si>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</si>
  <si>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</si>
  <si>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</si>
  <si>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</si>
  <si>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</si>
  <si>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</si>
  <si>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</si>
  <si>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</si>
  <si>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</si>
  <si>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</si>
  <si>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</si>
  <si>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</si>
  <si>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</si>
  <si>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</si>
  <si>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</si>
  <si>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</si>
  <si>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</si>
  <si>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</si>
  <si>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</si>
  <si>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</si>
  <si>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</si>
  <si>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</si>
  <si>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</si>
  <si>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</si>
  <si>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</si>
  <si>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</si>
  <si>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</si>
  <si>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</si>
  <si>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</si>
  <si>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</si>
  <si>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</si>
  <si>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</si>
  <si>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</si>
  <si>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</si>
  <si>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</si>
  <si>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</si>
  <si>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</si>
  <si>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</si>
  <si>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</si>
  <si>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</si>
  <si>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</si>
  <si>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</si>
  <si>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</si>
  <si>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</si>
  <si>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</si>
  <si>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</si>
  <si>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</si>
  <si>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</si>
  <si>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</si>
  <si>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</si>
  <si>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</si>
  <si>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</si>
  <si>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</si>
  <si>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</si>
  <si>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</si>
  <si>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</si>
  <si>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</si>
  <si>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</si>
  <si>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</si>
  <si>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</si>
  <si>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</si>
  <si>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</si>
  <si>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</si>
  <si>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</si>
  <si>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</si>
  <si>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</si>
  <si>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</si>
  <si>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</si>
  <si>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</si>
  <si>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</si>
  <si>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</si>
  <si>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</si>
  <si>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</si>
  <si>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</si>
  <si>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</si>
  <si>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</si>
  <si>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</si>
  <si>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</si>
  <si>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</si>
  <si>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</si>
  <si>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</si>
  <si>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</si>
  <si>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</si>
  <si>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</si>
  <si>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</si>
  <si>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</si>
  <si>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</si>
  <si>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</si>
  <si>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</si>
  <si>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</si>
  <si>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</si>
  <si>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</si>
  <si>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</si>
  <si>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</si>
  <si>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</si>
  <si>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</si>
  <si>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</si>
  <si>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</si>
  <si>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</si>
  <si>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</si>
  <si>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</si>
  <si>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</si>
  <si>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</si>
  <si>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</si>
  <si>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</si>
  <si>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</si>
  <si>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</si>
  <si>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</si>
  <si>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</si>
  <si>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</si>
  <si>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</si>
  <si>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</si>
  <si>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</si>
  <si>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</si>
  <si>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</si>
  <si>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</si>
  <si>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</si>
  <si>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</si>
  <si>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</si>
  <si>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</si>
  <si>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</si>
  <si>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</si>
  <si>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</si>
  <si>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</si>
  <si>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</si>
  <si>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</si>
  <si>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</si>
  <si>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</si>
  <si>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</si>
  <si>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</si>
  <si>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</si>
  <si>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</si>
  <si>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</si>
  <si>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</si>
  <si>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</si>
  <si>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</si>
  <si>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</si>
  <si>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</si>
  <si>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</si>
  <si>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</si>
  <si>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</si>
  <si>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</si>
  <si>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</si>
  <si>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</si>
  <si>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</si>
  <si>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</si>
  <si>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</si>
  <si>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</si>
  <si>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</si>
  <si>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</si>
  <si>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</si>
  <si>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</si>
  <si>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</si>
  <si>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</si>
  <si>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</si>
  <si>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</si>
  <si>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</si>
  <si>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</si>
  <si>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</si>
  <si>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</si>
  <si>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</si>
  <si>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</si>
  <si>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</si>
  <si>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</si>
  <si>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</si>
  <si>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</si>
  <si>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</si>
  <si>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</si>
  <si>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</si>
  <si>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</si>
  <si>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</si>
  <si>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</si>
  <si>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</si>
  <si>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</si>
  <si>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</si>
  <si>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</si>
  <si>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</si>
  <si>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</si>
  <si>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</si>
  <si>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</si>
  <si>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</si>
  <si>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</si>
  <si>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</si>
  <si>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</si>
  <si>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</si>
  <si>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</si>
  <si>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</si>
  <si>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</si>
  <si>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</si>
  <si>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</si>
  <si>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</si>
  <si>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</si>
  <si>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</si>
  <si>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</si>
  <si>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</si>
  <si>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</si>
  <si>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</si>
  <si>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</si>
  <si>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</si>
  <si>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</si>
  <si>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</si>
  <si>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</si>
  <si>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</si>
  <si>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</si>
  <si>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</si>
  <si>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</si>
  <si>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</si>
  <si>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</si>
  <si>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</si>
  <si>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</si>
  <si>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</si>
  <si>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</si>
  <si>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</si>
  <si>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</si>
  <si>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</si>
  <si>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</si>
  <si>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</si>
  <si>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</si>
  <si>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</si>
  <si>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</si>
  <si>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</si>
  <si>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</si>
  <si>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</si>
  <si>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</si>
  <si>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</si>
  <si>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</si>
  <si>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</si>
  <si>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</si>
  <si>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</si>
  <si>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</si>
  <si>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</si>
  <si>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</si>
  <si>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</si>
  <si>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</si>
  <si>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</si>
  <si>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</si>
  <si>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</si>
  <si>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</si>
  <si>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</si>
  <si>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</si>
  <si>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</si>
  <si>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</si>
  <si>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</si>
  <si>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</si>
  <si>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</si>
  <si>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</si>
  <si>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</si>
  <si>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</si>
  <si>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</si>
  <si>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</si>
  <si>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</si>
  <si>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</si>
  <si>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</si>
  <si>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</si>
  <si>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</si>
  <si>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</si>
  <si>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</si>
  <si>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</si>
  <si>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</si>
  <si>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</si>
  <si>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</si>
  <si>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</si>
  <si>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</si>
  <si>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</si>
  <si>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</si>
  <si>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</si>
  <si>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</si>
  <si>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</si>
  <si>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</si>
  <si>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</si>
  <si>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</si>
  <si>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</si>
  <si>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</si>
  <si>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</si>
  <si>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</si>
  <si>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</si>
  <si>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</si>
  <si>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</si>
  <si>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</si>
  <si>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</si>
  <si>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</si>
  <si>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</si>
  <si>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</si>
  <si>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</si>
  <si>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</si>
  <si>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</si>
  <si>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</si>
  <si>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</si>
  <si>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</si>
  <si>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</si>
  <si>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</si>
  <si>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</si>
  <si>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</si>
  <si>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</si>
  <si>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</si>
  <si>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</si>
  <si>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</si>
  <si>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</si>
  <si>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</si>
  <si>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</si>
  <si>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</si>
  <si>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</si>
  <si>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</si>
  <si>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</si>
  <si>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</si>
  <si>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</si>
  <si>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</si>
  <si>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</si>
  <si>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</si>
  <si>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</si>
  <si>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</si>
  <si>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</si>
  <si>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</si>
  <si>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</si>
  <si>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</si>
  <si>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</si>
  <si>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</si>
  <si>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</si>
  <si>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</si>
  <si>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</si>
  <si>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</si>
  <si>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</si>
  <si>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</si>
  <si>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</si>
  <si>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</si>
  <si>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</si>
  <si>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</si>
  <si>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</si>
  <si>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</si>
  <si>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</si>
  <si>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</si>
  <si>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</si>
  <si>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</si>
  <si>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</si>
  <si>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</si>
  <si>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</si>
  <si>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</si>
  <si>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</si>
  <si>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</si>
  <si>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</si>
  <si>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</si>
  <si>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</si>
  <si>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</si>
  <si>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</si>
  <si>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</si>
  <si>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</si>
  <si>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</si>
  <si>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</si>
  <si>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</si>
  <si>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</si>
  <si>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</si>
  <si>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</si>
  <si>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</si>
  <si>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</si>
  <si>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</si>
  <si>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</si>
  <si>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</si>
  <si>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</si>
  <si>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</si>
  <si>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</si>
  <si>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</si>
  <si>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</si>
  <si>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</si>
  <si>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</si>
  <si>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</si>
  <si>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</si>
  <si>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</si>
  <si>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</si>
  <si>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</si>
  <si>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</si>
  <si>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</si>
  <si>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</si>
  <si>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</si>
  <si>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</si>
  <si>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</si>
  <si>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</si>
  <si>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</si>
  <si>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</si>
  <si>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</si>
  <si>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</si>
  <si>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</si>
  <si>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</si>
  <si>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</si>
  <si>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</si>
  <si>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</si>
  <si>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</si>
  <si>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</si>
  <si>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</si>
  <si>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</si>
  <si>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</si>
  <si>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</si>
  <si>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</si>
  <si>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</si>
  <si>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</si>
  <si>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</si>
  <si>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</si>
  <si>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</si>
  <si>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</si>
  <si>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</si>
  <si>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</si>
  <si>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</si>
  <si>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</si>
  <si>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</si>
  <si>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</si>
  <si>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</si>
  <si>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</si>
  <si>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</si>
  <si>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</si>
  <si>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</si>
  <si>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</si>
  <si>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</si>
  <si>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</si>
  <si>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</si>
  <si>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</si>
  <si>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</si>
  <si>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</si>
  <si>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</si>
  <si>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</si>
  <si>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</si>
  <si>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</si>
  <si>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</si>
  <si>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</si>
  <si>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</si>
  <si>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</si>
  <si>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</si>
  <si>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</si>
  <si>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</si>
  <si>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</si>
  <si>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</si>
  <si>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</si>
  <si>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</si>
  <si>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</si>
  <si>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</si>
  <si>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</si>
  <si>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</si>
  <si>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</si>
  <si>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</si>
  <si>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</si>
  <si>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</si>
  <si>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</si>
  <si>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</si>
  <si>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</si>
  <si>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</si>
  <si>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</si>
  <si>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</si>
  <si>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</si>
  <si>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</si>
  <si>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</si>
  <si>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</si>
  <si>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</si>
  <si>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</si>
  <si>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</si>
  <si>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</si>
  <si>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</si>
  <si>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</si>
  <si>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</si>
  <si>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</si>
  <si>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</si>
  <si>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</si>
  <si>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</si>
  <si>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</si>
  <si>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</si>
  <si>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</si>
  <si>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</si>
  <si>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</si>
  <si>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</si>
  <si>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</si>
  <si>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</si>
  <si>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</si>
  <si>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</si>
  <si>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</si>
  <si>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</si>
  <si>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</si>
  <si>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</si>
  <si>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</si>
  <si>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</si>
  <si>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</si>
  <si>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</si>
  <si>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</si>
  <si>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</si>
  <si>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</si>
  <si>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</si>
  <si>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</si>
  <si>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</si>
  <si>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</si>
  <si>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</si>
  <si>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</si>
  <si>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</si>
  <si>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</si>
  <si>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</si>
  <si>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</si>
  <si>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</si>
  <si>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</si>
  <si>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</si>
  <si>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</si>
  <si>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</si>
  <si>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</si>
  <si>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</si>
  <si>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</si>
  <si>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</si>
  <si>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</si>
  <si>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</si>
  <si>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</si>
  <si>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</si>
  <si>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</si>
  <si>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</si>
  <si>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</si>
  <si>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</si>
  <si>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</si>
  <si>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</si>
  <si>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</si>
  <si>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</si>
  <si>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</si>
  <si>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</si>
  <si>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</si>
  <si>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</si>
  <si>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</si>
  <si>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</si>
  <si>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</si>
  <si>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</si>
  <si>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</si>
  <si>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</si>
  <si>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</si>
  <si>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</si>
  <si>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</si>
  <si>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</si>
  <si>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</si>
  <si>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</si>
  <si>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</si>
  <si>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</si>
  <si>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</si>
  <si>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</si>
  <si>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</si>
  <si>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</si>
  <si>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</si>
  <si>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</si>
  <si>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</si>
  <si>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</si>
  <si>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</si>
  <si>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</si>
  <si>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</si>
  <si>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</si>
  <si>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</si>
  <si>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</si>
  <si>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</si>
  <si>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</si>
  <si>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</si>
  <si>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</si>
  <si>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</si>
  <si>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</si>
  <si>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</si>
  <si>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</si>
  <si>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</si>
  <si>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</si>
  <si>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</si>
  <si>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</si>
  <si>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</si>
  <si>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</si>
  <si>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</si>
  <si>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</si>
  <si>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</si>
  <si>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</si>
  <si>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</si>
  <si>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</si>
  <si>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</si>
  <si>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</si>
  <si>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</si>
  <si>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</si>
  <si>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</si>
  <si>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</si>
  <si>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</si>
  <si>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</si>
  <si>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</si>
  <si>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</si>
  <si>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</si>
  <si>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</si>
  <si>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</si>
  <si>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</si>
  <si>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</si>
  <si>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</si>
  <si>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</si>
  <si>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</si>
  <si>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</si>
  <si>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</si>
  <si>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</si>
  <si>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</si>
  <si>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</si>
  <si>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</si>
  <si>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</si>
  <si>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</si>
  <si>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</si>
  <si>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</si>
  <si>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</si>
  <si>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</si>
  <si>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</si>
  <si>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</si>
  <si>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</si>
  <si>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</si>
  <si>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</si>
  <si>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</si>
  <si>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</si>
  <si>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</si>
  <si>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</si>
  <si>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</si>
  <si>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</si>
  <si>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</si>
  <si>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</si>
  <si>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</si>
  <si>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</si>
  <si>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</si>
  <si>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</si>
  <si>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</si>
  <si>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</si>
  <si>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</si>
  <si>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</si>
  <si>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</si>
  <si>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</si>
  <si>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</si>
  <si>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</si>
  <si>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</si>
  <si>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</si>
  <si>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</si>
  <si>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</si>
  <si>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</si>
  <si>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</si>
  <si>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</si>
  <si>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</si>
  <si>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</si>
  <si>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</si>
  <si>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</si>
  <si>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</si>
  <si>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</si>
  <si>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</si>
  <si>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</si>
  <si>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</si>
  <si>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</si>
  <si>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</si>
  <si>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</si>
  <si>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</si>
  <si>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</si>
  <si>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</si>
  <si>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</si>
  <si>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</si>
  <si>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</si>
  <si>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</si>
  <si>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</si>
  <si>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</si>
  <si>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</si>
  <si>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</si>
  <si>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</si>
  <si>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</si>
  <si>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</si>
  <si>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</si>
  <si>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</si>
  <si>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</si>
  <si>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</si>
  <si>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</si>
  <si>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</si>
  <si>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</si>
  <si>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</si>
  <si>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</si>
  <si>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</si>
  <si>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</si>
  <si>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</si>
  <si>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</si>
  <si>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</si>
  <si>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</si>
  <si>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</si>
  <si>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</si>
  <si>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</si>
  <si>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</si>
  <si>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</si>
  <si>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</si>
  <si>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</si>
  <si>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</si>
  <si>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</si>
  <si>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</si>
  <si>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</si>
  <si>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</si>
  <si>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</si>
  <si>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</si>
  <si>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</si>
  <si>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</si>
  <si>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</si>
  <si>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</si>
  <si>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</si>
  <si>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</si>
  <si>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</si>
  <si>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</si>
  <si>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</si>
  <si>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</si>
  <si>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</si>
  <si>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</si>
  <si>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</si>
  <si>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</si>
  <si>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</si>
  <si>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</si>
  <si>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</si>
  <si>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</si>
  <si>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</si>
  <si>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</si>
  <si>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</si>
  <si>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</si>
  <si>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</si>
  <si>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</si>
  <si>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</si>
  <si>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</si>
  <si>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</si>
  <si>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</si>
  <si>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</si>
  <si>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</si>
  <si>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</si>
  <si>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</si>
  <si>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</si>
  <si>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</si>
  <si>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</si>
  <si>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</si>
  <si>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</si>
  <si>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</si>
  <si>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</si>
  <si>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</si>
  <si>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</si>
  <si>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</si>
  <si>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</si>
  <si>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</si>
  <si>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</si>
  <si>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</si>
  <si>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</si>
  <si>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</si>
  <si>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</si>
  <si>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</si>
  <si>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</si>
  <si>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</si>
  <si>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</si>
  <si>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</si>
  <si>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</si>
  <si>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</si>
  <si>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</si>
  <si>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</si>
  <si>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</si>
  <si>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</si>
  <si>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</si>
  <si>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</si>
  <si>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</si>
  <si>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</si>
  <si>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</si>
  <si>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</si>
  <si>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</si>
  <si>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</si>
  <si>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</si>
  <si>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</si>
  <si>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</si>
  <si>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</si>
  <si>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</si>
  <si>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</si>
  <si>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</si>
  <si>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</si>
  <si>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</si>
  <si>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</si>
  <si>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</si>
  <si>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</si>
  <si>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</si>
  <si>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</si>
  <si>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</si>
  <si>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</si>
  <si>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</si>
  <si>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</si>
  <si>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</si>
  <si>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</si>
  <si>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</si>
  <si>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</si>
  <si>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</si>
  <si>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</si>
  <si>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</si>
  <si>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</si>
  <si>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</si>
  <si>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</si>
  <si>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</si>
  <si>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</si>
  <si>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</si>
  <si>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</si>
  <si>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</si>
  <si>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</si>
  <si>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</si>
  <si>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</si>
  <si>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</si>
  <si>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</si>
  <si>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</si>
  <si>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</si>
  <si>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</si>
  <si>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</si>
  <si>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</si>
  <si>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</si>
  <si>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</si>
  <si>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</si>
  <si>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</si>
  <si>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</si>
  <si>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</si>
  <si>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</si>
  <si>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</si>
  <si>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</si>
  <si>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</si>
  <si>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</si>
  <si>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</si>
  <si>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</si>
  <si>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</si>
  <si>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</si>
  <si>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</si>
  <si>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</si>
  <si>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</si>
  <si>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</si>
  <si>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</si>
  <si>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</si>
  <si>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</si>
  <si>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</si>
  <si>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</si>
  <si>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</si>
  <si>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</si>
  <si>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</si>
  <si>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</si>
  <si>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</si>
  <si>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</si>
  <si>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</si>
  <si>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</si>
  <si>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</si>
  <si>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</si>
  <si>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</si>
  <si>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</si>
  <si>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</si>
  <si>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</si>
  <si>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</si>
  <si>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</si>
  <si>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</si>
  <si>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</si>
  <si>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</si>
  <si>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</si>
  <si>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</si>
  <si>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</si>
  <si>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</si>
  <si>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</si>
  <si>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</si>
  <si>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</si>
  <si>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</si>
  <si>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</si>
  <si>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</si>
  <si>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</si>
  <si>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</si>
  <si>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</si>
  <si>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</si>
  <si>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</si>
  <si>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</si>
  <si>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</si>
  <si>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</si>
  <si>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</si>
  <si>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</si>
  <si>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</si>
  <si>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</si>
  <si>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</si>
  <si>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</si>
  <si>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</si>
  <si>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</si>
  <si>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</si>
  <si>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</si>
  <si>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</si>
  <si>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</si>
  <si>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</si>
  <si>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</si>
  <si>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</si>
  <si>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</si>
  <si>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</si>
  <si>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</si>
  <si>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</si>
  <si>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</si>
  <si>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</si>
  <si>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</si>
  <si>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</si>
  <si>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</si>
  <si>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</si>
  <si>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</si>
  <si>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</si>
  <si>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</si>
  <si>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</si>
  <si>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</si>
  <si>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</si>
  <si>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</si>
  <si>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</si>
  <si>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</si>
  <si>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</si>
  <si>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</si>
  <si>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</si>
  <si>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</si>
  <si>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</si>
  <si>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</si>
  <si>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</si>
  <si>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</si>
  <si>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</si>
  <si>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</si>
  <si>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</si>
  <si>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</si>
  <si>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</si>
  <si>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</si>
  <si>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</si>
  <si>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</si>
  <si>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</si>
  <si>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</si>
  <si>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</si>
  <si>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</si>
  <si>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</si>
  <si>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</si>
  <si>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</si>
  <si>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</si>
  <si>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</si>
  <si>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</si>
  <si>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</si>
  <si>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</si>
  <si>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</si>
  <si>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</si>
  <si>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</si>
  <si>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</si>
  <si>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</si>
  <si>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</si>
  <si>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</si>
  <si>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</si>
  <si>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</si>
  <si>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</si>
  <si>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</si>
  <si>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</si>
  <si>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</si>
  <si>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</si>
  <si>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</si>
  <si>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</si>
  <si>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</si>
  <si>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</si>
  <si>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</si>
  <si>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</si>
  <si>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</si>
  <si>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</si>
  <si>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</si>
  <si>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</si>
  <si>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</si>
  <si>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</si>
  <si>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</si>
  <si>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</si>
  <si>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</si>
  <si>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</si>
  <si>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</si>
  <si>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</si>
  <si>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</si>
  <si>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</si>
  <si>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</si>
  <si>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</si>
  <si>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</si>
  <si>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</si>
  <si>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</si>
  <si>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</si>
  <si>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</si>
  <si>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</si>
  <si>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</si>
  <si>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</si>
  <si>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</si>
  <si>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</si>
  <si>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</si>
  <si>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</si>
  <si>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</si>
  <si>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</si>
  <si>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</si>
  <si>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</si>
  <si>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</si>
  <si>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</si>
  <si>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</si>
  <si>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</si>
  <si>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</si>
  <si>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</si>
  <si>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</si>
  <si>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</si>
  <si>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</si>
  <si>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</si>
  <si>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</si>
  <si>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</si>
  <si>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</si>
  <si>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</si>
  <si>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</si>
  <si>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</si>
  <si>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</si>
  <si>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</si>
  <si>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</si>
  <si>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</si>
  <si>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</si>
  <si>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</si>
  <si>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</si>
  <si>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</si>
  <si>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</si>
  <si>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</si>
  <si>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</si>
  <si>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</si>
  <si>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</si>
  <si>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</si>
  <si>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</si>
  <si>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</si>
  <si>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</si>
  <si>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</si>
  <si>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</si>
  <si>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</si>
  <si>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</si>
  <si>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</si>
  <si>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</si>
  <si>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</si>
  <si>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</si>
  <si>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</si>
  <si>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</si>
  <si>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</si>
  <si>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</si>
  <si>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</si>
  <si>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</si>
  <si>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</si>
  <si>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</si>
  <si>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</si>
  <si>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</si>
  <si>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</si>
  <si>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</si>
  <si>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</si>
  <si>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</si>
  <si>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</si>
  <si>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</si>
  <si>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</si>
  <si>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</si>
  <si>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</si>
  <si>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</si>
  <si>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</si>
  <si>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</si>
  <si>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</si>
  <si>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</si>
  <si>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</si>
  <si>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</si>
  <si>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</si>
  <si>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</si>
  <si>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</si>
  <si>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</si>
  <si>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</si>
  <si>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</si>
  <si>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</si>
  <si>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</si>
  <si>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</si>
  <si>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</si>
  <si>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</si>
  <si>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</si>
  <si>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</si>
  <si>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</si>
  <si>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</si>
  <si>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</si>
  <si>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</si>
  <si>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</si>
  <si>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</si>
  <si>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</si>
  <si>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</si>
  <si>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</si>
  <si>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</si>
  <si>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</si>
  <si>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</si>
  <si>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</si>
  <si>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</si>
  <si>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</si>
  <si>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</si>
  <si>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</si>
  <si>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</si>
  <si>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</si>
  <si>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</si>
  <si>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</si>
  <si>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</si>
  <si>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</si>
  <si>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</si>
  <si>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</si>
  <si>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</si>
  <si>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</si>
  <si>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</si>
  <si>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</si>
  <si>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</si>
  <si>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</si>
  <si>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</si>
  <si>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</si>
  <si>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</si>
  <si>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</si>
  <si>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</si>
  <si>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</si>
  <si>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</si>
  <si>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</si>
  <si>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</si>
  <si>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</si>
  <si>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</si>
  <si>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</si>
  <si>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</si>
  <si>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</si>
  <si>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</si>
  <si>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</si>
  <si>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</si>
  <si>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</si>
  <si>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</si>
  <si>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</si>
  <si>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</si>
  <si>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</si>
  <si>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</si>
  <si>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</si>
  <si>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</si>
  <si>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</si>
  <si>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</si>
  <si>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</si>
  <si>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</si>
  <si>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</si>
  <si>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</si>
  <si>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</si>
  <si>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</si>
  <si>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</si>
  <si>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</si>
  <si>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</si>
  <si>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</si>
  <si>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</si>
  <si>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</si>
  <si>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</si>
  <si>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</si>
  <si>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</si>
  <si>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</si>
  <si>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</si>
  <si>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</si>
  <si>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</si>
  <si>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</si>
  <si>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</si>
  <si>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</si>
  <si>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</si>
  <si>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</si>
  <si>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</si>
  <si>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</si>
  <si>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</si>
  <si>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</si>
  <si>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</si>
  <si>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</si>
  <si>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</si>
  <si>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</si>
  <si>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</si>
  <si>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</si>
  <si>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</si>
  <si>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</si>
  <si>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</si>
  <si>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</si>
  <si>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</si>
  <si>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</si>
  <si>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</si>
  <si>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</si>
  <si>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</si>
  <si>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</si>
  <si>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</si>
  <si>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</si>
  <si>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</si>
  <si>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</si>
  <si>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</si>
  <si>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</si>
  <si>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</si>
  <si>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</si>
  <si>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</si>
  <si>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</si>
  <si>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</si>
  <si>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</si>
  <si>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</si>
  <si>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</si>
  <si>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</si>
  <si>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</si>
  <si>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</si>
  <si>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</si>
  <si>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</si>
  <si>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</si>
  <si>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</si>
  <si>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</si>
  <si>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</si>
  <si>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</si>
  <si>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</si>
  <si>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</si>
  <si>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</si>
  <si>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</si>
  <si>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</si>
  <si>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</si>
  <si>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</si>
  <si>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</si>
  <si>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</si>
  <si>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</si>
  <si>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</si>
  <si>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</si>
  <si>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</si>
  <si>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</si>
  <si>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</si>
  <si>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</si>
  <si>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</si>
  <si>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</si>
  <si>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</si>
  <si>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</si>
  <si>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</si>
  <si>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</si>
  <si>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</si>
  <si>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</si>
  <si>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</si>
  <si>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</si>
  <si>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</si>
  <si>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</si>
  <si>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</si>
  <si>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</si>
  <si>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</si>
  <si>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</si>
  <si>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</si>
  <si>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</si>
  <si>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</si>
  <si>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</si>
  <si>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</si>
  <si>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</si>
  <si>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</si>
  <si>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</si>
  <si>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</si>
  <si>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</si>
  <si>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</si>
  <si>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</si>
  <si>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</si>
  <si>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</si>
  <si>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</si>
  <si>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</si>
  <si>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</si>
  <si>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</si>
  <si>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</si>
  <si>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</si>
  <si>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</si>
  <si>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</si>
  <si>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</si>
  <si>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</si>
  <si>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</si>
  <si>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</si>
  <si>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</si>
  <si>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</si>
  <si>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</si>
  <si>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</si>
  <si>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</si>
  <si>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</si>
  <si>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</si>
  <si>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</si>
  <si>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</si>
  <si>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</si>
  <si>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</si>
  <si>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</si>
  <si>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</si>
  <si>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</si>
  <si>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</si>
  <si>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</si>
  <si>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</si>
  <si>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</si>
  <si>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</si>
  <si>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</si>
  <si>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</si>
  <si>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</si>
  <si>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</si>
  <si>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</si>
  <si>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</si>
  <si>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</si>
  <si>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</si>
  <si>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</si>
  <si>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</si>
  <si>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</si>
  <si>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</si>
  <si>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</si>
  <si>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</si>
  <si>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</si>
  <si>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</si>
  <si>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</si>
  <si>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</si>
  <si>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</si>
  <si>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</si>
  <si>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</si>
  <si>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</si>
  <si>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</si>
  <si>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</si>
  <si>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</si>
  <si>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</si>
  <si>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</si>
  <si>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</si>
  <si>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</si>
  <si>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</si>
  <si>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</si>
  <si>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</si>
  <si>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</si>
  <si>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</si>
  <si>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</si>
  <si>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</si>
  <si>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</si>
  <si>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</si>
  <si>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</si>
  <si>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</si>
  <si>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</si>
  <si>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</si>
  <si>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</si>
  <si>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</si>
  <si>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</si>
  <si>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</si>
  <si>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</si>
  <si>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</si>
  <si>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</si>
  <si>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</si>
  <si>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</si>
  <si>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</si>
  <si>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</si>
  <si>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</si>
  <si>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</si>
  <si>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</si>
  <si>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</si>
  <si>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</si>
  <si>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</si>
  <si>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</si>
  <si>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</si>
  <si>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</si>
  <si>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</si>
  <si>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</si>
  <si>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</si>
  <si>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</si>
  <si>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</si>
  <si>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</si>
  <si>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</si>
  <si>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</si>
  <si>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</si>
  <si>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</si>
  <si>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</si>
  <si>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</si>
  <si>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</si>
  <si>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</si>
  <si>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</si>
  <si>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</si>
  <si>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</si>
  <si>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</si>
  <si>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</si>
  <si>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</si>
  <si>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</si>
  <si>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</si>
  <si>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</si>
  <si>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</si>
  <si>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</si>
  <si>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</si>
  <si>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</si>
  <si>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</si>
  <si>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</si>
  <si>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</si>
  <si>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</si>
  <si>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</si>
  <si>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</si>
  <si>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</si>
  <si>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</si>
  <si>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</si>
  <si>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</si>
  <si>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</si>
  <si>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</si>
  <si>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</si>
  <si>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</si>
  <si>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</si>
  <si>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</si>
  <si>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</si>
  <si>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</si>
  <si>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</si>
  <si>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</si>
  <si>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</si>
  <si>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</si>
  <si>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</si>
  <si>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</si>
  <si>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</si>
  <si>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</si>
  <si>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</si>
  <si>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</si>
  <si>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</si>
  <si>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</si>
  <si>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</si>
  <si>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</si>
  <si>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</si>
  <si>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</si>
  <si>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</si>
  <si>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</si>
  <si>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</si>
  <si>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</si>
  <si>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</si>
  <si>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</si>
  <si>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</si>
  <si>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</si>
  <si>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</si>
  <si>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</si>
  <si>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</si>
  <si>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</si>
  <si>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</si>
  <si>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</si>
  <si>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</si>
  <si>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</si>
  <si>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</si>
  <si>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</si>
  <si>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</si>
  <si>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</si>
  <si>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</si>
  <si>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</si>
  <si>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</si>
  <si>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</si>
  <si>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</si>
  <si>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</si>
  <si>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</si>
  <si>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</si>
  <si>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</si>
  <si>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</si>
  <si>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</si>
  <si>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</si>
  <si>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</si>
  <si>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</si>
  <si>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</si>
  <si>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</si>
  <si>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</si>
  <si>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</si>
  <si>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</si>
  <si>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</si>
  <si>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</si>
  <si>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</si>
  <si>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</si>
  <si>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</si>
  <si>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</si>
  <si>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</si>
  <si>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</si>
  <si>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</si>
  <si>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</si>
  <si>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</si>
  <si>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</si>
  <si>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</si>
  <si>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</si>
  <si>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</si>
  <si>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</si>
  <si>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</si>
  <si>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</si>
  <si>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</si>
  <si>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</si>
  <si>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</si>
  <si>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</si>
  <si>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</si>
  <si>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</si>
  <si>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</si>
  <si>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</si>
  <si>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</si>
  <si>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</si>
  <si>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</si>
  <si>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</si>
  <si>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</si>
  <si>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</si>
  <si>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</si>
  <si>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</si>
  <si>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</si>
  <si>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</si>
  <si>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</si>
  <si>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</si>
  <si>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</si>
  <si>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</si>
  <si>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</si>
  <si>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</si>
  <si>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</si>
  <si>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</si>
  <si>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</si>
  <si>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</si>
  <si>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</si>
  <si>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</si>
  <si>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</si>
  <si>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</si>
  <si>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</si>
  <si>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</si>
  <si>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</si>
  <si>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</si>
  <si>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</si>
  <si>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</si>
  <si>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</si>
  <si>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</si>
  <si>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</si>
  <si>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</si>
  <si>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</si>
  <si>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</si>
  <si>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</si>
  <si>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</si>
  <si>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</si>
  <si>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</si>
  <si>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</si>
  <si>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</si>
  <si>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</si>
  <si>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</si>
  <si>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</si>
  <si>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</si>
  <si>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</si>
  <si>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</si>
  <si>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</si>
  <si>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</si>
  <si>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</si>
  <si>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</si>
  <si>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</si>
  <si>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</si>
  <si>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</si>
  <si>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</si>
  <si>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</si>
  <si>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</si>
  <si>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</si>
  <si>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</si>
  <si>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</si>
  <si>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</si>
  <si>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</si>
  <si>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</si>
  <si>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</si>
  <si>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</si>
  <si>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</si>
  <si>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</si>
  <si>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</si>
  <si>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</si>
  <si>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</si>
  <si>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</si>
  <si>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</si>
  <si>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</si>
  <si>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</si>
  <si>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</si>
  <si>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</si>
  <si>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</si>
  <si>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</si>
  <si>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</si>
  <si>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</si>
  <si>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</si>
  <si>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</si>
  <si>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</si>
  <si>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</si>
  <si>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</si>
  <si>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</si>
  <si>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</si>
  <si>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</si>
  <si>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</si>
  <si>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</si>
  <si>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</si>
  <si>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</si>
  <si>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</si>
  <si>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</si>
  <si>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</si>
  <si>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</si>
  <si>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</si>
  <si>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</si>
  <si>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</si>
  <si>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</si>
  <si>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</si>
  <si>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</si>
  <si>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</si>
  <si>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</si>
  <si>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</si>
  <si>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</si>
  <si>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</si>
  <si>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</si>
  <si>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</si>
  <si>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</si>
  <si>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</si>
  <si>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</si>
  <si>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</si>
  <si>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</si>
  <si>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</si>
  <si>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</si>
  <si>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</si>
  <si>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</si>
  <si>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</si>
  <si>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</si>
  <si>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</si>
  <si>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</si>
  <si>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</si>
  <si>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</si>
  <si>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</si>
  <si>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</si>
  <si>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</si>
  <si>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</si>
  <si>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</si>
  <si>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</si>
  <si>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</si>
  <si>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</si>
  <si>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</si>
  <si>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</si>
  <si>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</si>
  <si>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</si>
  <si>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</si>
  <si>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</si>
  <si>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</si>
  <si>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</si>
  <si>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</si>
  <si>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</si>
  <si>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</si>
  <si>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</si>
  <si>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</si>
  <si>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</si>
  <si>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</si>
  <si>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</si>
  <si>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</si>
  <si>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</si>
  <si>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</si>
  <si>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</si>
  <si>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</si>
  <si>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</si>
  <si>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</si>
  <si>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</si>
  <si>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</si>
  <si>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</si>
  <si>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</si>
  <si>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</si>
  <si>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</si>
  <si>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</si>
  <si>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</si>
  <si>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</si>
  <si>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</si>
  <si>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</si>
  <si>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</si>
  <si>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</si>
  <si>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</si>
  <si>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</si>
  <si>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</si>
  <si>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</si>
  <si>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</si>
  <si>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</si>
  <si>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</si>
  <si>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</si>
  <si>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</si>
  <si>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</si>
  <si>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</si>
  <si>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</si>
  <si>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</si>
  <si>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</si>
  <si>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</si>
  <si>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</si>
  <si>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</si>
  <si>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</si>
  <si>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</si>
  <si>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</si>
  <si>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</si>
  <si>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</si>
  <si>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</si>
  <si>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</si>
  <si>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</si>
  <si>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</si>
  <si>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</si>
  <si>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</si>
  <si>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</si>
  <si>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</si>
  <si>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</si>
  <si>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</si>
  <si>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</si>
  <si>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</si>
  <si>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</si>
  <si>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</si>
  <si>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</si>
  <si>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</si>
  <si>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</si>
  <si>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</si>
  <si>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</si>
  <si>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</si>
  <si>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</si>
  <si>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</si>
  <si>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</si>
  <si>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</si>
  <si>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</si>
  <si>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</si>
  <si>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</si>
  <si>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</si>
  <si>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</si>
  <si>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</si>
  <si>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</si>
  <si>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</si>
  <si>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</si>
  <si>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</si>
  <si>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</si>
  <si>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</si>
  <si>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</si>
  <si>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</si>
  <si>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</si>
  <si>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</si>
  <si>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</si>
  <si>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</si>
  <si>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</si>
  <si>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</si>
  <si>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</si>
  <si>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</si>
  <si>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</si>
  <si>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</si>
  <si>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</si>
  <si>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</si>
  <si>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</si>
  <si>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</si>
  <si>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</si>
  <si>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</si>
  <si>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</si>
  <si>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</si>
  <si>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</si>
  <si>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</si>
  <si>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</si>
  <si>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</si>
  <si>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</si>
  <si>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</si>
  <si>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</si>
  <si>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</si>
  <si>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</si>
  <si>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</si>
  <si>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</si>
  <si>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</si>
  <si>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</si>
  <si>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</si>
  <si>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</si>
  <si>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</si>
  <si>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</si>
  <si>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</si>
  <si>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</si>
  <si>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</si>
  <si>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</si>
  <si>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</si>
  <si>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</si>
  <si>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</si>
  <si>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</si>
  <si>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</si>
  <si>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</si>
  <si>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</si>
  <si>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</si>
  <si>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</si>
  <si>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</si>
  <si>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</si>
  <si>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</si>
  <si>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</si>
  <si>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</si>
  <si>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</si>
  <si>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</si>
  <si>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</si>
  <si>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</si>
  <si>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</si>
  <si>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</si>
  <si>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</si>
  <si>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</si>
  <si>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</si>
  <si>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</si>
  <si>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</si>
  <si>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</si>
  <si>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</si>
  <si>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</si>
  <si>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</si>
  <si>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</si>
  <si>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</si>
  <si>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</si>
  <si>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</si>
  <si>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</si>
  <si>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</si>
  <si>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</si>
  <si>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</si>
  <si>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</si>
  <si>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</si>
  <si>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</si>
  <si>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</si>
  <si>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</si>
  <si>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</si>
  <si>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</si>
  <si>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</si>
  <si>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</si>
  <si>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</si>
  <si>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</si>
  <si>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</si>
  <si>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</si>
  <si>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</si>
  <si>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</si>
  <si>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</si>
  <si>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</si>
  <si>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</si>
  <si>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</si>
  <si>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</si>
  <si>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</si>
  <si>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</si>
  <si>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</si>
  <si>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</si>
  <si>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</si>
  <si>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</si>
  <si>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</si>
  <si>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</si>
  <si>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</si>
  <si>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</si>
  <si>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</si>
  <si>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</si>
  <si>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</si>
  <si>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</si>
  <si>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</si>
  <si>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</si>
  <si>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</si>
  <si>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</si>
  <si>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</si>
  <si>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</si>
  <si>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</si>
  <si>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</si>
  <si>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</si>
  <si>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</si>
  <si>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</si>
  <si>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</si>
  <si>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</si>
  <si>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</si>
  <si>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</si>
  <si>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</si>
  <si>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</si>
  <si>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</si>
  <si>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</si>
  <si>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</si>
  <si>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</si>
  <si>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</si>
  <si>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</si>
  <si>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</si>
  <si>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</si>
  <si>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</si>
  <si>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</si>
  <si>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</si>
  <si>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</si>
  <si>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</si>
  <si>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</si>
  <si>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</si>
  <si>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</si>
  <si>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</si>
  <si>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</si>
  <si>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</si>
  <si>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</si>
  <si>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</si>
  <si>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</si>
  <si>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</si>
  <si>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</si>
  <si>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</si>
  <si>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</si>
  <si>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</si>
  <si>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</si>
  <si>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</si>
  <si>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</si>
  <si>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</si>
  <si>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</si>
  <si>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</si>
  <si>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</si>
  <si>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</si>
  <si>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</si>
  <si>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</si>
  <si>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</si>
  <si>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</si>
  <si>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</si>
  <si>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</si>
  <si>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</si>
  <si>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</si>
  <si>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</si>
  <si>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</si>
  <si>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</si>
  <si>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</si>
  <si>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</si>
  <si>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</si>
  <si>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</si>
  <si>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</si>
  <si>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</si>
  <si>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</si>
  <si>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</si>
  <si>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</si>
  <si>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</si>
  <si>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</si>
  <si>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</si>
  <si>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</si>
  <si>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</si>
  <si>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</si>
  <si>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</si>
  <si>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</si>
  <si>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</si>
  <si>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</si>
  <si>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</si>
  <si>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</si>
  <si>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</si>
  <si>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</si>
  <si>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</si>
  <si>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</si>
  <si>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</si>
  <si>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</si>
  <si>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</si>
  <si>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</si>
  <si>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</si>
  <si>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</si>
  <si>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</si>
  <si>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</si>
  <si>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</si>
  <si>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</si>
  <si>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</si>
  <si>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</si>
  <si>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</si>
  <si>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</si>
  <si>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</si>
  <si>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</si>
  <si>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</si>
  <si>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</si>
  <si>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</si>
  <si>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</si>
  <si>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</si>
  <si>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</si>
  <si>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</si>
  <si>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</si>
  <si>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</si>
  <si>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</si>
  <si>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</si>
  <si>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</si>
  <si>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</si>
  <si>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</si>
  <si>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</si>
  <si>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</si>
  <si>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</si>
  <si>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</si>
  <si>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</si>
  <si>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</si>
  <si>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</si>
  <si>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</si>
  <si>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</si>
  <si>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</si>
  <si>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</si>
  <si>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</si>
  <si>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</si>
  <si>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</si>
  <si>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</si>
  <si>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</si>
  <si>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</si>
  <si>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</si>
  <si>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</si>
  <si>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</si>
  <si>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</si>
  <si>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</si>
  <si>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</si>
  <si>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</si>
  <si>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</si>
  <si>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</si>
  <si>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</si>
  <si>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</si>
  <si>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</si>
  <si>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</si>
  <si>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</si>
  <si>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</si>
  <si>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</si>
  <si>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</si>
  <si>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</si>
  <si>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</si>
  <si>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</si>
  <si>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</si>
  <si>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</si>
  <si>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</si>
  <si>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</si>
  <si>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</si>
  <si>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</si>
  <si>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</si>
  <si>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</si>
  <si>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</si>
  <si>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</si>
  <si>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</si>
  <si>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</si>
  <si>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</si>
  <si>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</si>
  <si>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</si>
  <si>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</si>
  <si>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</si>
  <si>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</si>
  <si>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</si>
  <si>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</si>
  <si>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</si>
  <si>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</si>
  <si>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</si>
  <si>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</si>
  <si>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</si>
  <si>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</si>
  <si>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</si>
  <si>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</si>
  <si>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</si>
  <si>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</si>
  <si>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</si>
  <si>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</si>
  <si>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</si>
  <si>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</si>
  <si>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</si>
  <si>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</si>
  <si>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</si>
  <si>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</si>
  <si>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</si>
  <si>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</si>
  <si>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</si>
  <si>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</si>
  <si>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</si>
  <si>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</si>
  <si>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</si>
  <si>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</si>
  <si>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</si>
  <si>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</si>
  <si>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</si>
  <si>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</si>
  <si>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</si>
  <si>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</si>
  <si>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</si>
  <si>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</si>
  <si>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</si>
  <si>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</si>
  <si>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</si>
  <si>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</si>
  <si>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</si>
  <si>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</si>
  <si>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</si>
  <si>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</si>
  <si>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</si>
  <si>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</si>
  <si>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</si>
  <si>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</si>
  <si>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</si>
  <si>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</si>
  <si>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</si>
  <si>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</si>
  <si>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</si>
  <si>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</si>
  <si>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</si>
  <si>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</si>
  <si>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</si>
  <si>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</si>
  <si>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</si>
  <si>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</si>
  <si>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</si>
  <si>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</si>
  <si>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</si>
  <si>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</si>
  <si>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</si>
  <si>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</si>
  <si>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</si>
  <si>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</si>
  <si>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</si>
  <si>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</si>
  <si>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</si>
  <si>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</si>
  <si>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</si>
  <si>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</si>
  <si>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</si>
  <si>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</si>
  <si>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</si>
  <si>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</si>
  <si>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</si>
  <si>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</si>
  <si>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</si>
  <si>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</si>
  <si>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</si>
  <si>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</si>
  <si>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</si>
  <si>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</si>
  <si>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</si>
  <si>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</si>
  <si>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</si>
  <si>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</si>
  <si>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</si>
  <si>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</si>
  <si>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</si>
  <si>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</si>
  <si>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</si>
  <si>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</si>
  <si>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</si>
  <si>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</si>
  <si>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</si>
  <si>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</si>
  <si>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</si>
  <si>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</si>
  <si>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</si>
  <si>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</si>
  <si>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</si>
  <si>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</si>
  <si>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</si>
  <si>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</si>
  <si>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</si>
  <si>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</si>
  <si>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</si>
  <si>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</si>
  <si>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</si>
  <si>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</si>
  <si>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</si>
  <si>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</si>
  <si>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</si>
  <si>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</si>
  <si>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</si>
  <si>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</si>
  <si>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</si>
  <si>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</si>
  <si>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</si>
  <si>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</si>
  <si>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</si>
  <si>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</si>
  <si>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</si>
  <si>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</si>
  <si>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</si>
  <si>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</si>
  <si>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</si>
  <si>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</si>
  <si>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</si>
  <si>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</si>
  <si>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</si>
  <si>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</si>
  <si>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</si>
  <si>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</si>
  <si>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</si>
  <si>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</si>
  <si>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</si>
  <si>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</si>
  <si>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</si>
  <si>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</si>
  <si>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</si>
  <si>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</si>
  <si>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</si>
  <si>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</si>
  <si>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</si>
  <si>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</si>
  <si>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</si>
  <si>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</si>
  <si>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</si>
  <si>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</si>
  <si>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</si>
  <si>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</si>
  <si>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</si>
  <si>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</si>
  <si>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</si>
  <si>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</si>
  <si>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</si>
  <si>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</si>
  <si>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</si>
  <si>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</si>
  <si>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</si>
  <si>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</si>
  <si>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</si>
  <si>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</si>
  <si>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</si>
  <si>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</si>
  <si>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</si>
  <si>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</si>
  <si>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</si>
  <si>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</si>
  <si>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</si>
  <si>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</si>
  <si>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</si>
  <si>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</si>
  <si>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</si>
  <si>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</si>
  <si>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</si>
  <si>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</si>
  <si>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</si>
  <si>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</si>
  <si>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</si>
  <si>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</si>
  <si>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</si>
  <si>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</si>
  <si>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</si>
  <si>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</si>
  <si>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</si>
  <si>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</si>
  <si>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</si>
  <si>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</si>
  <si>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</si>
  <si>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</si>
  <si>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</si>
  <si>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</si>
  <si>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</si>
  <si>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</si>
  <si>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</si>
  <si>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</si>
  <si>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</si>
  <si>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</si>
  <si>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</si>
  <si>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</si>
  <si>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</si>
  <si>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</si>
  <si>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</si>
  <si>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</si>
  <si>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</si>
  <si>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</si>
  <si>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</si>
  <si>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</si>
  <si>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</si>
  <si>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</si>
  <si>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</si>
  <si>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</si>
  <si>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</si>
  <si>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</si>
  <si>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</si>
  <si>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</si>
  <si>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</si>
  <si>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</si>
  <si>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</si>
  <si>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</si>
  <si>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</si>
  <si>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</si>
  <si>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</si>
  <si>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</si>
  <si>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</si>
  <si>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</si>
  <si>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</si>
  <si>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</si>
  <si>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</si>
  <si>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</si>
  <si>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</si>
  <si>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</si>
  <si>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</si>
  <si>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</si>
  <si>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</si>
  <si>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</si>
  <si>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</si>
  <si>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</si>
  <si>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</si>
  <si>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</si>
  <si>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</si>
  <si>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</si>
  <si>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</si>
  <si>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</si>
  <si>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</si>
  <si>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</si>
  <si>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</si>
  <si>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</si>
  <si>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</si>
  <si>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</si>
  <si>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</si>
  <si>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</si>
  <si>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</si>
  <si>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</si>
  <si>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</si>
  <si>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</si>
  <si>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</si>
  <si>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</si>
  <si>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</si>
  <si>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</si>
  <si>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</si>
  <si>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</si>
  <si>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</si>
  <si>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</si>
  <si>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</si>
  <si>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</si>
  <si>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</si>
  <si>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</si>
  <si>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</si>
  <si>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</si>
  <si>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</si>
  <si>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</si>
  <si>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</si>
  <si>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</si>
  <si>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</si>
  <si>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</si>
  <si>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</si>
  <si>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</si>
  <si>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</si>
  <si>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</si>
  <si>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</si>
  <si>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</si>
  <si>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</si>
  <si>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</si>
  <si>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</si>
  <si>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</si>
  <si>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</si>
  <si>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</si>
  <si>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</si>
  <si>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</si>
  <si>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</si>
  <si>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</si>
  <si>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</si>
  <si>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</si>
  <si>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</si>
  <si>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</si>
  <si>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</si>
  <si>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</si>
  <si>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</si>
  <si>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</si>
  <si>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</si>
  <si>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</si>
  <si>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</si>
  <si>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</si>
  <si>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</si>
  <si>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</si>
  <si>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</si>
  <si>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</si>
  <si>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</si>
  <si>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</si>
  <si>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</si>
  <si>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</si>
  <si>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</si>
  <si>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</si>
  <si>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</si>
  <si>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</si>
  <si>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</si>
  <si>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</si>
  <si>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</si>
  <si>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</si>
  <si>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</si>
  <si>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</si>
  <si>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</si>
  <si>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</si>
  <si>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</si>
  <si>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</si>
  <si>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</si>
  <si>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</si>
  <si>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</si>
  <si>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</si>
  <si>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</si>
  <si>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</si>
  <si>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</si>
  <si>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</si>
  <si>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</si>
  <si>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</si>
  <si>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</si>
  <si>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</si>
  <si>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</si>
  <si>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</si>
  <si>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</si>
  <si>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</si>
  <si>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</si>
  <si>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</si>
  <si>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</si>
  <si>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</si>
  <si>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</si>
  <si>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</si>
  <si>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</si>
  <si>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</si>
  <si>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</si>
  <si>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</si>
  <si>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</si>
  <si>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</si>
  <si>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</si>
  <si>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</si>
  <si>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</si>
  <si>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</si>
  <si>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</si>
  <si>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</si>
  <si>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</si>
  <si>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</si>
  <si>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</si>
  <si>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</si>
  <si>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</si>
  <si>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</si>
  <si>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</si>
  <si>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</si>
  <si>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</si>
  <si>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</si>
  <si>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</si>
  <si>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</si>
  <si>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</si>
  <si>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</si>
  <si>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</si>
  <si>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</si>
  <si>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</si>
  <si>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</si>
  <si>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</si>
  <si>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</si>
  <si>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</si>
  <si>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</si>
  <si>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</si>
  <si>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</si>
  <si>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</si>
  <si>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</si>
  <si>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</si>
  <si>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</si>
  <si>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</si>
  <si>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</si>
  <si>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</si>
  <si>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</si>
  <si>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</si>
  <si>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</si>
  <si>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</si>
  <si>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</si>
  <si>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</si>
  <si>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</si>
  <si>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</si>
  <si>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</si>
  <si>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</si>
  <si>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</si>
  <si>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</si>
  <si>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</si>
  <si>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</si>
  <si>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</si>
  <si>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</si>
  <si>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</si>
  <si>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</si>
  <si>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</si>
  <si>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</si>
  <si>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</si>
  <si>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</si>
  <si>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</si>
  <si>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</si>
  <si>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</si>
  <si>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</si>
  <si>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</si>
  <si>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</si>
  <si>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</si>
  <si>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</si>
  <si>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</si>
  <si>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</si>
  <si>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</si>
  <si>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</si>
  <si>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</si>
  <si>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</si>
  <si>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</si>
  <si>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</si>
  <si>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</si>
  <si>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</si>
  <si>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</si>
  <si>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</si>
  <si>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</si>
  <si>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</si>
  <si>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</si>
  <si>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</si>
  <si>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</si>
  <si>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</si>
  <si>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</si>
  <si>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</si>
  <si>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</si>
  <si>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</si>
  <si>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</si>
  <si>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</si>
  <si>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</si>
  <si>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</si>
  <si>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</si>
  <si>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</si>
  <si>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</si>
  <si>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</si>
  <si>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</si>
  <si>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</si>
  <si>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</si>
  <si>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</si>
  <si>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</si>
  <si>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</si>
  <si>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</si>
  <si>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</si>
  <si>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</si>
  <si>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</si>
  <si>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</si>
  <si>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</si>
  <si>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</si>
  <si>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</si>
  <si>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</si>
  <si>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</si>
  <si>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</si>
  <si>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</si>
  <si>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</si>
  <si>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</si>
  <si>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</si>
  <si>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</si>
  <si>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</si>
  <si>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</si>
  <si>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</si>
  <si>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</si>
  <si>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</si>
  <si>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</si>
  <si>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</si>
  <si>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</si>
  <si>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</si>
  <si>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</si>
  <si>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</si>
  <si>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</si>
  <si>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</si>
  <si>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</si>
  <si>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</si>
  <si>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</si>
  <si>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</si>
  <si>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</si>
  <si>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</si>
  <si>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</si>
  <si>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</si>
  <si>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</si>
  <si>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</si>
  <si>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</si>
  <si>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</si>
  <si>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</si>
  <si>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</si>
  <si>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</si>
  <si>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</si>
  <si>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</si>
  <si>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</si>
  <si>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</si>
  <si>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</si>
  <si>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</si>
  <si>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</si>
  <si>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</si>
  <si>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</si>
  <si>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</si>
  <si>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</si>
  <si>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</si>
  <si>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</si>
  <si>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</si>
  <si>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</si>
  <si>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</si>
  <si>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</si>
  <si>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</si>
  <si>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</si>
  <si>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</si>
  <si>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</si>
  <si>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</si>
  <si>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</si>
  <si>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</si>
  <si>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</si>
  <si>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</si>
  <si>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</si>
  <si>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</si>
  <si>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</si>
  <si>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</si>
  <si>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</si>
  <si>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</si>
  <si>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</si>
  <si>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</si>
  <si>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</si>
  <si>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</si>
  <si>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</si>
  <si>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</si>
  <si>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</si>
  <si>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</si>
  <si>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</si>
  <si>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</si>
  <si>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</si>
  <si>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</si>
  <si>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</si>
  <si>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</si>
  <si>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</si>
  <si>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</si>
  <si>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</si>
  <si>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</si>
  <si>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</si>
  <si>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</si>
  <si>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</si>
  <si>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</si>
  <si>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</si>
  <si>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</si>
  <si>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</si>
  <si>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</si>
  <si>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</si>
  <si>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</si>
  <si>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</si>
  <si>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</si>
  <si>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</si>
  <si>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</si>
  <si>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</si>
  <si>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</si>
  <si>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</si>
  <si>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</si>
  <si>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</si>
  <si>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</si>
  <si>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</si>
  <si>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</si>
  <si>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</si>
  <si>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</si>
  <si>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</si>
  <si>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</si>
  <si>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</si>
  <si>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</si>
  <si>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</si>
  <si>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</si>
  <si>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</si>
  <si>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</si>
  <si>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</si>
  <si>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</si>
  <si>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</si>
  <si>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</si>
  <si>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</si>
  <si>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</si>
  <si>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</si>
  <si>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</si>
  <si>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</si>
  <si>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</si>
  <si>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</si>
  <si>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</si>
  <si>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</si>
  <si>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</si>
  <si>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</si>
  <si>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</si>
  <si>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</si>
  <si>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</si>
  <si>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</si>
  <si>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</si>
  <si>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</si>
  <si>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</si>
  <si>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</si>
  <si>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</si>
  <si>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</si>
  <si>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</si>
  <si>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</si>
  <si>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</si>
  <si>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</si>
  <si>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</si>
  <si>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</si>
  <si>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</si>
  <si>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</si>
  <si>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</si>
  <si>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</si>
  <si>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</si>
  <si>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</si>
  <si>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</si>
  <si>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</si>
  <si>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</si>
  <si>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</si>
  <si>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</si>
  <si>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</si>
  <si>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</si>
  <si>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</si>
  <si>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</si>
  <si>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</si>
  <si>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</si>
  <si>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</si>
  <si>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</si>
  <si>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</si>
  <si>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</si>
  <si>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</si>
  <si>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</si>
  <si>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</si>
  <si>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</si>
  <si>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</si>
  <si>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</si>
  <si>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</si>
  <si>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</si>
  <si>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</si>
  <si>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</si>
  <si>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</si>
  <si>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</si>
  <si>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</si>
  <si>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</si>
  <si>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</si>
  <si>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</si>
  <si>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</si>
  <si>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</si>
  <si>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</si>
  <si>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</si>
  <si>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</si>
  <si>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</si>
  <si>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</si>
  <si>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</si>
  <si>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</si>
  <si>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</si>
  <si>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</si>
  <si>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</si>
  <si>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</si>
  <si>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</si>
  <si>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</si>
  <si>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</si>
  <si>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</si>
  <si>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</si>
  <si>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</si>
  <si>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</si>
  <si>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</si>
  <si>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</si>
  <si>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</si>
  <si>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</si>
  <si>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</si>
  <si>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</si>
  <si>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</si>
  <si>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</si>
  <si>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</si>
  <si>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</si>
  <si>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</si>
  <si>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</si>
  <si>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</si>
  <si>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</si>
  <si>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</si>
  <si>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</si>
  <si>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</si>
  <si>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</si>
  <si>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</si>
  <si>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</si>
  <si>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</si>
  <si>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</si>
  <si>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</si>
  <si>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</si>
  <si>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</si>
  <si>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</si>
  <si>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</si>
  <si>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</si>
  <si>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</si>
  <si>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</si>
  <si>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</si>
  <si>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</si>
  <si>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</si>
  <si>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</si>
  <si>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</si>
  <si>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</si>
  <si>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</si>
  <si>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</si>
  <si>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</si>
  <si>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</si>
  <si>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</si>
  <si>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</si>
  <si>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</si>
  <si>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</si>
  <si>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</si>
  <si>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</si>
  <si>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</si>
  <si>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</si>
  <si>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</si>
  <si>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</si>
  <si>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</si>
  <si>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</si>
  <si>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</si>
  <si>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</si>
  <si>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</si>
  <si>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</si>
  <si>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</si>
  <si>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</si>
  <si>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</si>
  <si>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</si>
  <si>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</si>
  <si>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</si>
  <si>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</si>
  <si>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</si>
  <si>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</si>
  <si>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</si>
  <si>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</si>
  <si>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</si>
  <si>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</si>
  <si>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</si>
  <si>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</si>
  <si>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</si>
  <si>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</si>
  <si>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</si>
  <si>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</si>
  <si>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</si>
  <si>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</si>
  <si>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</si>
  <si>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</si>
  <si>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</si>
  <si>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</si>
  <si>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</si>
  <si>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</si>
  <si>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</si>
  <si>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</si>
  <si>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</si>
  <si>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</si>
  <si>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</si>
  <si>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</si>
  <si>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</si>
  <si>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</si>
  <si>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</si>
  <si>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</si>
  <si>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</si>
  <si>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</si>
  <si>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</si>
  <si>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</si>
  <si>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</si>
  <si>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</si>
  <si>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</si>
  <si>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</si>
  <si>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</si>
  <si>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</si>
  <si>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</si>
  <si>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</si>
  <si>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</si>
  <si>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</si>
  <si>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</si>
  <si>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</si>
  <si>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</si>
  <si>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</si>
  <si>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</si>
  <si>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</si>
  <si>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</si>
  <si>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</si>
  <si>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</si>
  <si>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</si>
  <si>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</si>
  <si>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</si>
  <si>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</si>
  <si>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</si>
  <si>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</si>
  <si>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</si>
  <si>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</si>
  <si>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</si>
  <si>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</si>
  <si>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</si>
  <si>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</si>
  <si>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</si>
  <si>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</si>
  <si>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</si>
  <si>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</si>
  <si>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</si>
  <si>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</si>
  <si>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</si>
  <si>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</si>
  <si>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</si>
  <si>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</si>
  <si>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</si>
  <si>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</si>
  <si>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</si>
  <si>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</si>
  <si>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</si>
  <si>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</si>
  <si>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</si>
  <si>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</si>
  <si>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</si>
  <si>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</si>
  <si>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</si>
  <si>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</si>
  <si>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</si>
  <si>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</si>
  <si>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</si>
  <si>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</si>
  <si>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</si>
  <si>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</si>
  <si>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</si>
  <si>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</si>
  <si>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</si>
  <si>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</si>
  <si>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</si>
  <si>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</si>
  <si>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</si>
  <si>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</si>
  <si>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</si>
  <si>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</si>
  <si>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</si>
  <si>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</si>
  <si>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</si>
  <si>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</si>
  <si>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</si>
  <si>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</si>
  <si>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</si>
  <si>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</si>
  <si>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</si>
  <si>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</si>
  <si>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</si>
  <si>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</si>
  <si>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</si>
  <si>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</si>
  <si>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</si>
  <si>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</si>
  <si>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</si>
  <si>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</si>
  <si>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</si>
  <si>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</si>
  <si>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</si>
  <si>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</si>
  <si>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</si>
  <si>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</si>
  <si>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</si>
  <si>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</si>
  <si>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</si>
  <si>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</si>
  <si>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</si>
  <si>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</si>
  <si>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</si>
  <si>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</si>
  <si>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</si>
  <si>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</si>
  <si>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</si>
  <si>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</si>
  <si>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</si>
  <si>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</si>
  <si>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</si>
  <si>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</si>
  <si>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</si>
  <si>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</si>
  <si>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</si>
  <si>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</si>
  <si>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</si>
  <si>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</si>
  <si>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</si>
  <si>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</si>
  <si>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</si>
  <si>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</si>
  <si>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</si>
  <si>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</si>
  <si>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</si>
  <si>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</si>
  <si>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</si>
  <si>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</si>
  <si>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</si>
  <si>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</si>
  <si>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</si>
  <si>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</si>
  <si>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</si>
  <si>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</si>
  <si>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</si>
  <si>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</si>
  <si>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</si>
  <si>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</si>
  <si>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</si>
  <si>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</si>
  <si>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</si>
  <si>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</si>
  <si>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</si>
  <si>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</si>
  <si>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</si>
  <si>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</si>
  <si>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</si>
  <si>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</si>
  <si>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</si>
  <si>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</si>
  <si>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</si>
  <si>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</si>
  <si>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</si>
  <si>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</si>
  <si>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</si>
  <si>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</si>
  <si>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</si>
  <si>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</si>
  <si>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</si>
  <si>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</si>
  <si>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</si>
  <si>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</si>
  <si>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</si>
  <si>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</si>
  <si>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</si>
  <si>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</si>
  <si>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</si>
  <si>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</si>
  <si>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</si>
  <si>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</si>
  <si>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</si>
  <si>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</si>
  <si>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</si>
  <si>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</si>
  <si>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</si>
  <si>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</si>
  <si>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</si>
  <si>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</si>
  <si>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</si>
  <si>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</si>
  <si>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</si>
  <si>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</si>
  <si>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</si>
  <si>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</si>
  <si>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</si>
  <si>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</si>
  <si>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</si>
  <si>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</si>
  <si>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</si>
  <si>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</si>
  <si>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</si>
  <si>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</si>
  <si>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</si>
  <si>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</si>
  <si>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</si>
  <si>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</si>
  <si>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</si>
  <si>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</si>
  <si>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</si>
  <si>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</si>
  <si>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</si>
  <si>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</si>
  <si>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</si>
  <si>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</si>
  <si>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</si>
  <si>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</si>
  <si>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</si>
  <si>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</si>
  <si>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</si>
  <si>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</si>
  <si>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</si>
  <si>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</si>
  <si>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</si>
  <si>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</si>
  <si>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</si>
  <si>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</si>
  <si>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</si>
  <si>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</si>
  <si>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</si>
  <si>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</si>
  <si>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</si>
  <si>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</si>
  <si>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</si>
  <si>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</si>
  <si>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</si>
  <si>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</si>
  <si>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</si>
  <si>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</si>
  <si>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</si>
  <si>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</si>
  <si>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</si>
  <si>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</si>
  <si>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</si>
  <si>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</si>
  <si>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</si>
  <si>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</si>
  <si>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</si>
  <si>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</si>
  <si>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</si>
  <si>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</si>
  <si>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</si>
  <si>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</si>
  <si>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</si>
  <si>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</si>
  <si>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</si>
  <si>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</si>
  <si>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</si>
  <si>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</si>
  <si>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</si>
  <si>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</si>
  <si>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</si>
  <si>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</si>
  <si>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</si>
  <si>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</si>
  <si>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</si>
  <si>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</si>
  <si>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</si>
  <si>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</si>
  <si>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</si>
  <si>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</si>
  <si>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</si>
  <si>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</si>
  <si>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</si>
  <si>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</si>
  <si>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</si>
  <si>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</si>
  <si>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</si>
  <si>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</si>
  <si>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</si>
  <si>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</si>
  <si>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</si>
  <si>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</si>
  <si>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</si>
  <si>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</si>
  <si>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</si>
  <si>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</si>
  <si>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</si>
  <si>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</si>
  <si>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</si>
  <si>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</si>
  <si>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</si>
  <si>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</si>
  <si>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</si>
  <si>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</si>
  <si>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</si>
  <si>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</si>
  <si>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</si>
  <si>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</si>
  <si>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</si>
  <si>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</si>
  <si>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</si>
  <si>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</si>
  <si>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</si>
  <si>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</si>
  <si>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</si>
  <si>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</si>
  <si>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</si>
  <si>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</si>
  <si>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</si>
  <si>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</si>
  <si>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</si>
  <si>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</si>
  <si>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</si>
  <si>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</si>
  <si>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</si>
  <si>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</si>
  <si>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</si>
  <si>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</si>
  <si>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</si>
  <si>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</si>
  <si>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</si>
  <si>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</si>
  <si>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</si>
  <si>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</si>
  <si>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</si>
  <si>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</si>
  <si>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</si>
  <si>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</si>
  <si>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</si>
  <si>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</si>
  <si>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</si>
  <si>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</si>
  <si>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</si>
  <si>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</si>
  <si>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</si>
  <si>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</si>
  <si>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</si>
  <si>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</si>
  <si>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</si>
  <si>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</si>
  <si>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</si>
  <si>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</si>
  <si>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</si>
  <si>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</si>
  <si>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</si>
  <si>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</si>
  <si>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</si>
  <si>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</si>
  <si>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</si>
  <si>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</si>
  <si>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</si>
  <si>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</si>
  <si>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</si>
  <si>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</si>
  <si>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</si>
  <si>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</si>
  <si>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</si>
  <si>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</si>
  <si>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</si>
  <si>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</si>
  <si>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</si>
  <si>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</si>
  <si>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</si>
  <si>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</si>
  <si>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</si>
  <si>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</si>
  <si>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</si>
  <si>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</si>
  <si>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</si>
  <si>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</si>
  <si>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</si>
  <si>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</si>
  <si>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</si>
  <si>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</si>
  <si>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</si>
  <si>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</si>
  <si>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</si>
  <si>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</si>
  <si>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</si>
  <si>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</si>
  <si>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</si>
  <si>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</si>
  <si>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</si>
  <si>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</si>
  <si>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</si>
  <si>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</si>
  <si>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</si>
  <si>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</si>
  <si>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</si>
  <si>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</si>
  <si>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</si>
  <si>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</si>
  <si>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</si>
  <si>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</si>
  <si>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</si>
  <si>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</si>
  <si>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</si>
  <si>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</si>
  <si>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</si>
  <si>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</si>
  <si>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</si>
  <si>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</si>
  <si>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</si>
  <si>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</si>
  <si>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</si>
  <si>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</si>
  <si>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</si>
  <si>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</si>
  <si>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</si>
  <si>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</si>
  <si>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</si>
  <si>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</si>
  <si>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</si>
  <si>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</si>
  <si>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</si>
  <si>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</si>
  <si>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</si>
  <si>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</si>
  <si>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</si>
  <si>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</si>
  <si>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</si>
  <si>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</si>
  <si>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</si>
  <si>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</si>
  <si>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</si>
  <si>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</si>
  <si>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</si>
  <si>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</si>
  <si>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</si>
  <si>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</si>
  <si>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</si>
  <si>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</si>
  <si>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</si>
  <si>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</si>
  <si>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</si>
  <si>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</si>
  <si>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</si>
  <si>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</si>
  <si>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</si>
  <si>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</si>
  <si>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</si>
  <si>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</si>
  <si>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</si>
  <si>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</si>
  <si>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</si>
  <si>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</si>
  <si>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</si>
  <si>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</si>
  <si>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</si>
  <si>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</si>
  <si>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</si>
  <si>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</si>
  <si>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</si>
  <si>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</si>
  <si>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</si>
  <si>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</si>
  <si>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</si>
  <si>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</si>
  <si>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</si>
  <si>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</si>
  <si>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</si>
  <si>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</si>
  <si>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</si>
  <si>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</si>
  <si>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</si>
  <si>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</si>
  <si>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</si>
  <si>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</si>
  <si>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</si>
  <si>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</si>
  <si>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</si>
  <si>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</si>
  <si>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</si>
  <si>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</si>
  <si>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</si>
  <si>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</si>
  <si>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</si>
  <si>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</si>
  <si>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</si>
  <si>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</si>
  <si>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</si>
  <si>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</si>
  <si>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</si>
  <si>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</si>
  <si>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</si>
  <si>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</si>
  <si>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</si>
  <si>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</si>
  <si>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</si>
  <si>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</si>
  <si>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</si>
  <si>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</si>
  <si>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</si>
  <si>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</si>
  <si>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</si>
  <si>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</si>
  <si>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</si>
  <si>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</si>
  <si>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</si>
  <si>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</si>
  <si>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</si>
  <si>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</si>
  <si>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</si>
  <si>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</si>
  <si>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</si>
  <si>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</si>
  <si>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</si>
  <si>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</si>
  <si>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</si>
  <si>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</si>
  <si>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</si>
  <si>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</si>
  <si>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</si>
  <si>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</si>
  <si>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</si>
  <si>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</si>
  <si>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</si>
  <si>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</si>
  <si>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</si>
  <si>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</si>
  <si>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</si>
  <si>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</si>
  <si>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</si>
  <si>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</si>
  <si>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</si>
  <si>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</si>
  <si>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</si>
  <si>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</si>
  <si>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</si>
  <si>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</si>
  <si>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</si>
  <si>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</si>
  <si>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</si>
  <si>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</si>
  <si>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</si>
  <si>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</si>
  <si>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</si>
  <si>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</si>
  <si>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</si>
  <si>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</si>
  <si>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</si>
  <si>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</si>
  <si>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</si>
  <si>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</si>
  <si>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</si>
  <si>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</si>
  <si>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</si>
  <si>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</si>
  <si>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</si>
  <si>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</si>
  <si>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</si>
  <si>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</si>
  <si>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</si>
  <si>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</si>
  <si>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</si>
  <si>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</si>
  <si>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</si>
  <si>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</si>
  <si>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</si>
  <si>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</si>
  <si>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</si>
  <si>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</si>
  <si>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</si>
  <si>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</si>
  <si>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</si>
  <si>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</si>
  <si>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</si>
  <si>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</si>
  <si>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</si>
  <si>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</si>
  <si>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</si>
  <si>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</si>
  <si>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</si>
  <si>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</si>
  <si>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</si>
  <si>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</si>
  <si>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</si>
  <si>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</si>
  <si>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</si>
  <si>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</si>
  <si>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</si>
  <si>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</si>
  <si>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</si>
  <si>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</si>
  <si>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</si>
  <si>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</si>
  <si>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</si>
  <si>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</si>
  <si>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</si>
  <si>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</si>
  <si>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</si>
  <si>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</si>
  <si>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</si>
  <si>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</si>
  <si>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</si>
  <si>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</si>
  <si>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</si>
  <si>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</si>
  <si>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</si>
  <si>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</si>
  <si>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</si>
  <si>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</si>
  <si>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</si>
  <si>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</si>
  <si>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</si>
  <si>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</si>
  <si>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</si>
  <si>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</si>
  <si>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</si>
  <si>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</si>
  <si>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</si>
  <si>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</si>
  <si>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</si>
  <si>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</si>
  <si>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</si>
  <si>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</si>
  <si>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</si>
  <si>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</si>
  <si>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</si>
  <si>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</si>
  <si>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</si>
  <si>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</si>
  <si>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</si>
  <si>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</si>
  <si>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</si>
  <si>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</si>
  <si>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</si>
  <si>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</si>
  <si>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</si>
  <si>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</si>
  <si>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</si>
  <si>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</si>
  <si>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</si>
  <si>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</si>
  <si>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</si>
  <si>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</si>
  <si>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</si>
  <si>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</si>
  <si>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</si>
  <si>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</si>
  <si>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</si>
  <si>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</si>
  <si>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</si>
  <si>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</si>
  <si>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</si>
  <si>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</si>
  <si>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</si>
  <si>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</si>
  <si>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</si>
  <si>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</si>
  <si>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</si>
  <si>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</si>
  <si>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</si>
  <si>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</si>
  <si>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</si>
  <si>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</si>
  <si>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</si>
  <si>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</si>
  <si>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</si>
  <si>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</si>
  <si>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</si>
  <si>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</si>
  <si>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</si>
  <si>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</si>
  <si>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</si>
  <si>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</si>
  <si>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</si>
  <si>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</si>
  <si>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</si>
  <si>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</si>
  <si>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</si>
  <si>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</si>
  <si>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</si>
  <si>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</si>
  <si>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</si>
  <si>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</si>
  <si>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</si>
  <si>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</si>
  <si>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</si>
  <si>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</si>
  <si>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</si>
  <si>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</si>
  <si>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</si>
  <si>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</si>
  <si>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</si>
  <si>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</si>
  <si>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</si>
  <si>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</si>
  <si>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</si>
  <si>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</si>
  <si>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</si>
  <si>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</si>
  <si>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</si>
  <si>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</si>
  <si>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</si>
  <si>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</si>
  <si>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</si>
  <si>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</si>
  <si>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</si>
  <si>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</si>
  <si>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</si>
  <si>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</si>
  <si>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</si>
  <si>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</si>
  <si>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</si>
  <si>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</si>
  <si>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</si>
  <si>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</si>
  <si>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</si>
  <si>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</si>
  <si>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</si>
  <si>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</si>
  <si>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</si>
  <si>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</si>
  <si>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</si>
  <si>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</si>
  <si>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</si>
  <si>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</si>
  <si>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</si>
  <si>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</si>
  <si>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</si>
  <si>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</si>
  <si>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</si>
  <si>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</si>
  <si>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</si>
  <si>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</si>
  <si>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</si>
  <si>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</si>
  <si>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</si>
  <si>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</si>
  <si>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</si>
  <si>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</si>
  <si>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</si>
  <si>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</si>
  <si>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</si>
  <si>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</si>
  <si>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</si>
  <si>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</si>
  <si>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</si>
  <si>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</si>
  <si>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</si>
  <si>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</si>
  <si>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</si>
  <si>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</si>
  <si>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</si>
  <si>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</si>
  <si>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</si>
  <si>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</si>
  <si>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</si>
  <si>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</si>
  <si>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</si>
  <si>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</si>
  <si>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</si>
  <si>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</si>
  <si>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</si>
  <si>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</si>
  <si>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</si>
  <si>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</si>
  <si>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</si>
  <si>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</si>
  <si>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</si>
  <si>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</si>
  <si>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</si>
  <si>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</si>
  <si>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</si>
  <si>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</si>
  <si>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</si>
  <si>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</si>
  <si>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</si>
  <si>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</si>
  <si>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</si>
  <si>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</si>
  <si>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</si>
  <si>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</si>
  <si>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</si>
  <si>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</si>
  <si>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</si>
  <si>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</si>
  <si>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</si>
  <si>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</si>
  <si>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</si>
  <si>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</si>
  <si>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</si>
  <si>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</si>
  <si>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</si>
  <si>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</si>
  <si>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</si>
  <si>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</si>
  <si>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</si>
  <si>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</si>
  <si>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</si>
  <si>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</si>
  <si>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</si>
  <si>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</si>
  <si>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</si>
  <si>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</si>
  <si>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</si>
  <si>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</si>
  <si>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</si>
  <si>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</si>
  <si>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</si>
  <si>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</si>
  <si>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</si>
  <si>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</si>
  <si>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</si>
  <si>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</si>
  <si>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</si>
  <si>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</si>
  <si>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</si>
  <si>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</si>
  <si>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</si>
  <si>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</si>
  <si>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</si>
  <si>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</si>
  <si>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</si>
  <si>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</si>
  <si>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</si>
  <si>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</si>
  <si>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</si>
  <si>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</si>
  <si>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</si>
  <si>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</si>
  <si>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</si>
  <si>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</si>
  <si>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</si>
  <si>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</si>
  <si>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</si>
  <si>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</si>
  <si>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</si>
  <si>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</si>
  <si>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</si>
  <si>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</si>
  <si>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</si>
  <si>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</si>
  <si>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</si>
  <si>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</si>
  <si>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</si>
  <si>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</si>
  <si>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</si>
  <si>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</si>
  <si>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</si>
  <si>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</si>
  <si>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</si>
  <si>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</si>
  <si>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</si>
  <si>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</si>
  <si>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</si>
  <si>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</si>
  <si>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</si>
  <si>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</si>
  <si>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</si>
  <si>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</si>
  <si>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</si>
  <si>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</si>
  <si>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</si>
  <si>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</si>
  <si>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</si>
  <si>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</si>
  <si>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</si>
  <si>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</si>
  <si>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</si>
  <si>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</si>
  <si>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</si>
  <si>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</si>
  <si>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</si>
  <si>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</si>
  <si>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</si>
  <si>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</si>
  <si>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</si>
  <si>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</si>
  <si>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</si>
  <si>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</si>
  <si>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</si>
  <si>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</si>
  <si>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</si>
  <si>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</si>
  <si>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</si>
  <si>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</si>
  <si>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</si>
  <si>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</si>
  <si>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</si>
  <si>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</si>
  <si>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</si>
  <si>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</si>
  <si>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</si>
  <si>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</si>
  <si>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</si>
  <si>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</si>
  <si>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</si>
  <si>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</si>
  <si>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</si>
  <si>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</si>
  <si>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</si>
  <si>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</si>
  <si>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</si>
  <si>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</si>
  <si>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</si>
  <si>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</si>
  <si>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</si>
  <si>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</si>
  <si>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</si>
  <si>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</si>
  <si>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</si>
  <si>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</si>
  <si>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</si>
  <si>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</si>
  <si>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</si>
  <si>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</si>
  <si>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</si>
  <si>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</si>
  <si>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</si>
  <si>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</si>
  <si>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</si>
  <si>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</si>
  <si>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</si>
  <si>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</si>
  <si>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</si>
  <si>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</si>
  <si>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</si>
  <si>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</si>
  <si>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</si>
  <si>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</si>
  <si>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</si>
  <si>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</si>
  <si>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</si>
  <si>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</si>
  <si>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</si>
  <si>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</si>
  <si>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</si>
  <si>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</si>
  <si>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</si>
  <si>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</si>
  <si>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</si>
  <si>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</si>
  <si>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</si>
  <si>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</si>
  <si>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</si>
  <si>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</si>
  <si>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</si>
  <si>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</si>
  <si>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</si>
  <si>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</si>
  <si>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</si>
  <si>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</si>
  <si>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</si>
  <si>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</si>
  <si>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</si>
  <si>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</si>
  <si>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</si>
  <si>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</si>
  <si>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</si>
  <si>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</si>
  <si>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</si>
  <si>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</si>
  <si>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</si>
  <si>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</si>
  <si>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</si>
  <si>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</si>
  <si>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</si>
  <si>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</si>
  <si>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</si>
  <si>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</si>
  <si>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</si>
  <si>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</si>
  <si>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</si>
  <si>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</si>
  <si>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</si>
  <si>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</si>
  <si>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</si>
  <si>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</si>
  <si>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</si>
  <si>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</si>
  <si>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</si>
  <si>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</si>
  <si>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</si>
  <si>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</si>
  <si>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</si>
  <si>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</si>
  <si>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</si>
  <si>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</si>
  <si>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</si>
  <si>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</si>
  <si>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</si>
  <si>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</si>
  <si>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</si>
  <si>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</si>
  <si>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</si>
  <si>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</si>
  <si>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</si>
  <si>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</si>
  <si>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</si>
  <si>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</si>
  <si>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</si>
  <si>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</si>
  <si>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</si>
  <si>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</si>
  <si>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</si>
  <si>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</si>
  <si>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</si>
  <si>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</si>
  <si>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</si>
  <si>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</si>
  <si>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</si>
  <si>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</si>
  <si>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</si>
  <si>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</si>
  <si>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</si>
  <si>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</si>
  <si>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</si>
  <si>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</si>
  <si>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</si>
  <si>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</si>
  <si>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</si>
  <si>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</si>
  <si>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</si>
  <si>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</si>
  <si>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</si>
  <si>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</si>
  <si>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</si>
  <si>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</si>
  <si>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</si>
  <si>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</si>
  <si>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</si>
  <si>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</si>
  <si>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</si>
  <si>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</si>
  <si>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</si>
  <si>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</si>
  <si>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</si>
  <si>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</si>
  <si>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</si>
  <si>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</si>
  <si>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</si>
  <si>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</si>
  <si>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</si>
  <si>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</si>
  <si>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</si>
  <si>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</si>
  <si>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</si>
  <si>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</si>
  <si>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</si>
  <si>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</si>
  <si>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</si>
  <si>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</si>
  <si>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</si>
  <si>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</si>
  <si>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</si>
  <si>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</si>
  <si>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</si>
  <si>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</si>
  <si>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</si>
  <si>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</si>
  <si>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</si>
  <si>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</si>
  <si>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</si>
  <si>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</si>
  <si>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</si>
  <si>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</si>
  <si>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</si>
  <si>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</si>
  <si>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</si>
  <si>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</si>
  <si>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</si>
  <si>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</si>
  <si>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</si>
  <si>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</si>
  <si>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</si>
  <si>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</si>
  <si>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</si>
  <si>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</si>
  <si>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</si>
  <si>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</si>
  <si>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</si>
  <si>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</si>
  <si>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</si>
  <si>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</si>
  <si>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</si>
  <si>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</si>
  <si>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</si>
  <si>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</si>
  <si>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</si>
  <si>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</si>
  <si>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</si>
  <si>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</si>
  <si>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</si>
  <si>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</si>
  <si>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</si>
  <si>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</si>
  <si>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</si>
  <si>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</si>
  <si>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</si>
  <si>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</si>
  <si>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</si>
  <si>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</si>
  <si>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</si>
  <si>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</si>
  <si>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</si>
  <si>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</si>
  <si>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</si>
  <si>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</si>
  <si>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</si>
  <si>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</si>
  <si>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</si>
  <si>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</si>
  <si>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</si>
  <si>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</si>
  <si>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</si>
  <si>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</si>
  <si>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</si>
  <si>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</si>
  <si>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</si>
  <si>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</si>
  <si>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</si>
  <si>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</si>
  <si>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</si>
  <si>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</si>
  <si>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</si>
  <si>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</si>
  <si>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</si>
  <si>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</si>
  <si>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</si>
  <si>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</si>
  <si>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</si>
  <si>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</si>
  <si>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</si>
  <si>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</si>
  <si>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</si>
  <si>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</si>
  <si>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</si>
  <si>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</si>
  <si>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</si>
  <si>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</si>
  <si>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</si>
  <si>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</si>
  <si>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</si>
  <si>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</si>
  <si>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</si>
  <si>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</si>
  <si>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</si>
  <si>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</si>
  <si>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</si>
  <si>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</si>
  <si>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</si>
  <si>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</si>
  <si>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</si>
  <si>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</si>
  <si>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</si>
  <si>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</si>
  <si>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</si>
  <si>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</si>
  <si>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</si>
  <si>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</si>
  <si>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</si>
  <si>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</si>
  <si>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</si>
  <si>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</si>
  <si>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</si>
  <si>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</si>
  <si>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</si>
  <si>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</si>
  <si>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</si>
  <si>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</si>
  <si>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</si>
  <si>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</si>
  <si>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</si>
  <si>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</si>
  <si>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</si>
  <si>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</si>
  <si>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</si>
  <si>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</si>
  <si>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</si>
  <si>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</si>
  <si>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</si>
  <si>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</si>
  <si>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</si>
  <si>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</si>
  <si>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</si>
  <si>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</si>
  <si>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</si>
  <si>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</si>
  <si>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</si>
  <si>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</si>
  <si>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</si>
  <si>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</si>
  <si>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</si>
  <si>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</si>
  <si>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</si>
  <si>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</si>
  <si>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</si>
  <si>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</si>
  <si>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</si>
  <si>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</si>
  <si>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</si>
  <si>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</si>
  <si>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</si>
  <si>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</si>
  <si>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</si>
  <si>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</si>
  <si>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</si>
  <si>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</si>
  <si>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</si>
  <si>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</si>
  <si>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</si>
  <si>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</si>
  <si>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</si>
  <si>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</si>
  <si>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</si>
  <si>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</si>
  <si>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</si>
  <si>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</si>
  <si>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</si>
  <si>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</si>
  <si>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</si>
  <si>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</si>
  <si>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</si>
  <si>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</si>
  <si>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</si>
  <si>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</si>
  <si>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</si>
  <si>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</si>
  <si>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</si>
  <si>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</si>
  <si>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</si>
  <si>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</si>
  <si>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</si>
  <si>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</si>
  <si>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</si>
  <si>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</si>
  <si>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</si>
  <si>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</si>
  <si>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</si>
  <si>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</si>
  <si>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</si>
  <si>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</si>
  <si>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</si>
  <si>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</si>
  <si>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</si>
  <si>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</si>
  <si>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</si>
  <si>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</si>
  <si>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</si>
  <si>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</si>
  <si>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</si>
  <si>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</si>
  <si>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</si>
  <si>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</si>
  <si>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</si>
  <si>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</si>
  <si>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</si>
  <si>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</si>
  <si>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</si>
  <si>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</si>
  <si>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</si>
  <si>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</si>
  <si>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</si>
  <si>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</si>
  <si>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</si>
  <si>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</si>
  <si>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</si>
  <si>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</si>
  <si>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</si>
  <si>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</si>
  <si>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</si>
  <si>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</si>
  <si>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</si>
  <si>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</si>
  <si>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</si>
  <si>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</si>
  <si>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</si>
  <si>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</si>
  <si>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</si>
  <si>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</si>
  <si>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</si>
  <si>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</si>
  <si>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</si>
  <si>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</si>
  <si>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</si>
  <si>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</si>
  <si>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</si>
  <si>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</si>
  <si>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</si>
  <si>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</si>
  <si>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</si>
  <si>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</si>
  <si>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</si>
  <si>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</si>
  <si>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</si>
  <si>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</si>
  <si>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</si>
  <si>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</si>
  <si>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</si>
  <si>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</si>
  <si>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</si>
  <si>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</si>
  <si>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</si>
  <si>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</si>
  <si>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</si>
  <si>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</si>
  <si>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</si>
  <si>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</si>
  <si>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</si>
  <si>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</si>
  <si>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</si>
  <si>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</si>
  <si>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</si>
  <si>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</si>
  <si>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</si>
  <si>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</si>
  <si>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</si>
  <si>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</si>
  <si>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</si>
  <si>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</si>
  <si>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</si>
  <si>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</si>
  <si>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</si>
  <si>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</si>
  <si>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</si>
  <si>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</si>
  <si>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</si>
  <si>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</si>
  <si>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</si>
  <si>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</si>
  <si>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</si>
  <si>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</si>
  <si>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</si>
  <si>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</si>
  <si>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</si>
  <si>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</si>
  <si>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</si>
  <si>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</si>
  <si>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</si>
  <si>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</si>
  <si>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</si>
  <si>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</si>
  <si>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</si>
  <si>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</si>
  <si>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</si>
  <si>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</si>
  <si>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</si>
  <si>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</si>
  <si>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</si>
  <si>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</si>
  <si>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</si>
  <si>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</si>
  <si>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</si>
  <si>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</si>
  <si>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</si>
  <si>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</si>
  <si>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</si>
  <si>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</si>
  <si>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</si>
  <si>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</si>
  <si>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</si>
  <si>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</si>
  <si>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</si>
  <si>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</si>
  <si>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</si>
  <si>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</si>
  <si>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</si>
  <si>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</si>
  <si>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</si>
  <si>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</si>
  <si>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</si>
  <si>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</si>
  <si>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</si>
  <si>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</si>
  <si>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</si>
  <si>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</si>
  <si>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</si>
  <si>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</si>
  <si>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</si>
  <si>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</si>
  <si>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</si>
  <si>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</si>
  <si>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</si>
  <si>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</si>
  <si>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</si>
  <si>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</si>
  <si>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</si>
  <si>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</si>
  <si>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</si>
  <si>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</si>
  <si>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</si>
  <si>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</si>
  <si>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</si>
  <si>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</si>
  <si>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</si>
  <si>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</si>
  <si>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</si>
  <si>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</si>
  <si>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</si>
  <si>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</si>
  <si>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</si>
  <si>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</si>
  <si>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</si>
  <si>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</si>
  <si>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</si>
  <si>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</si>
  <si>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</si>
  <si>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</si>
  <si>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</si>
  <si>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</si>
  <si>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</si>
  <si>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</si>
  <si>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</si>
  <si>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</si>
  <si>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</si>
  <si>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</si>
  <si>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</si>
  <si>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</si>
  <si>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</si>
  <si>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</si>
  <si>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</si>
  <si>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</si>
  <si>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</si>
  <si>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</si>
  <si>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</si>
  <si>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</si>
  <si>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</si>
  <si>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</si>
  <si>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</si>
  <si>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</si>
  <si>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</si>
  <si>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</si>
  <si>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</si>
  <si>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</si>
  <si>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</si>
  <si>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</si>
  <si>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</si>
  <si>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</si>
  <si>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</si>
  <si>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</si>
  <si>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</si>
  <si>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</si>
  <si>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</si>
  <si>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</si>
  <si>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</si>
  <si>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</si>
  <si>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</si>
  <si>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</si>
  <si>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</si>
  <si>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</si>
  <si>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</si>
  <si>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</si>
  <si>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</si>
  <si>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</si>
  <si>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</si>
  <si>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</si>
  <si>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</si>
  <si>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</si>
  <si>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</si>
  <si>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</si>
  <si>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</si>
  <si>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</si>
  <si>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</si>
  <si>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</si>
  <si>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</si>
  <si>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</si>
  <si>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</si>
  <si>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</si>
  <si>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</si>
  <si>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</si>
  <si>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</si>
  <si>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</si>
  <si>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</si>
  <si>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</si>
  <si>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</si>
  <si>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</si>
  <si>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</si>
  <si>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</si>
  <si>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</si>
  <si>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</si>
  <si>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</si>
  <si>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</si>
  <si>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</si>
  <si>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</si>
  <si>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</si>
  <si>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</si>
  <si>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</si>
  <si>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</si>
  <si>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</si>
  <si>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</si>
  <si>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</si>
  <si>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</si>
  <si>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</si>
  <si>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</si>
  <si>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</si>
  <si>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</si>
  <si>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</si>
  <si>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</si>
  <si>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</si>
  <si>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</si>
  <si>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</si>
  <si>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</si>
  <si>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</si>
  <si>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</si>
  <si>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</si>
  <si>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</si>
  <si>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</si>
  <si>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</si>
  <si>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</si>
  <si>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</si>
  <si>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</si>
  <si>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</si>
  <si>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</si>
  <si>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</si>
  <si>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</si>
  <si>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</si>
  <si>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</si>
  <si>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</si>
  <si>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</si>
  <si>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</si>
  <si>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</si>
  <si>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</si>
  <si>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</si>
  <si>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</si>
  <si>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</si>
  <si>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</si>
  <si>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</si>
  <si>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</si>
  <si>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</si>
  <si>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</si>
  <si>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</si>
  <si>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</si>
  <si>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</si>
  <si>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</si>
  <si>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</si>
  <si>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</si>
  <si>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</si>
  <si>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</si>
  <si>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</si>
  <si>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</si>
  <si>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</si>
  <si>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</si>
  <si>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</si>
  <si>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</si>
  <si>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</si>
  <si>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</si>
  <si>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</si>
  <si>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</si>
  <si>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</si>
  <si>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</si>
  <si>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</si>
  <si>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</si>
  <si>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</si>
  <si>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</si>
  <si>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</si>
  <si>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</si>
  <si>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</si>
  <si>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</si>
  <si>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</si>
  <si>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</si>
  <si>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</si>
  <si>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</si>
  <si>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</si>
  <si>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</si>
  <si>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</si>
  <si>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</si>
  <si>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</si>
  <si>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</si>
  <si>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</si>
  <si>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</si>
  <si>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</si>
  <si>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</si>
  <si>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</si>
  <si>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</si>
  <si>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</si>
  <si>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</si>
  <si>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</si>
  <si>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</si>
  <si>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</si>
  <si>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</si>
  <si>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</si>
  <si>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</si>
  <si>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</si>
  <si>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</si>
  <si>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</si>
  <si>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</si>
  <si>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</si>
  <si>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</si>
  <si>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</si>
  <si>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</si>
  <si>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</si>
  <si>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</si>
  <si>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</si>
  <si>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</si>
  <si>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</si>
  <si>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</si>
  <si>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</si>
  <si>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</si>
  <si>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</si>
  <si>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</si>
  <si>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</si>
  <si>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</si>
  <si>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</si>
  <si>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</si>
  <si>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</si>
  <si>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</si>
  <si>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</si>
  <si>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</si>
  <si>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</si>
  <si>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</si>
  <si>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</si>
  <si>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</si>
  <si>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</si>
  <si>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</si>
  <si>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</si>
  <si>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</si>
  <si>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</si>
  <si>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</si>
  <si>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</si>
  <si>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</si>
  <si>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</si>
  <si>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</si>
  <si>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</si>
  <si>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</si>
  <si>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</si>
  <si>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</si>
  <si>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</si>
  <si>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</si>
  <si>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</si>
  <si>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</si>
  <si>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</si>
  <si>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</si>
  <si>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</si>
  <si>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</si>
  <si>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</si>
  <si>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</si>
  <si>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</si>
  <si>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</si>
  <si>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</si>
  <si>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</si>
  <si>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</si>
  <si>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</si>
  <si>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</si>
  <si>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</si>
  <si>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</si>
  <si>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</si>
  <si>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</si>
  <si>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</si>
  <si>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</si>
  <si>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</si>
  <si>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</si>
  <si>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</si>
  <si>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</si>
  <si>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</si>
  <si>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</si>
  <si>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</si>
  <si>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</si>
  <si>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</si>
  <si>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</si>
  <si>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</si>
  <si>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</si>
  <si>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</si>
  <si>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</si>
  <si>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</si>
  <si>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</si>
  <si>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</si>
  <si>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</si>
  <si>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</si>
  <si>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</si>
  <si>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</si>
  <si>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</si>
  <si>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</si>
  <si>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</si>
  <si>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</si>
  <si>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</si>
  <si>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</si>
  <si>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</si>
  <si>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</si>
  <si>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</si>
  <si>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</si>
  <si>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</si>
  <si>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</si>
  <si>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</si>
  <si>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</si>
  <si>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</si>
  <si>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</si>
  <si>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</si>
  <si>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</si>
  <si>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</si>
  <si>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</si>
  <si>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</si>
  <si>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</si>
  <si>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</si>
  <si>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</si>
  <si>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</si>
  <si>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</si>
  <si>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</si>
  <si>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</si>
  <si>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</si>
  <si>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</si>
  <si>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</si>
  <si>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</si>
  <si>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</si>
  <si>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</si>
  <si>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</si>
  <si>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</si>
  <si>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</si>
  <si>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</si>
  <si>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</si>
  <si>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</si>
  <si>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</si>
  <si>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</si>
  <si>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</si>
  <si>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</si>
  <si>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</si>
  <si>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</si>
  <si>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</si>
  <si>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</si>
  <si>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</si>
  <si>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</si>
  <si>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</si>
  <si>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</si>
  <si>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</si>
  <si>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</si>
  <si>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</si>
  <si>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</si>
  <si>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</si>
  <si>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</si>
  <si>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</si>
  <si>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</si>
  <si>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</si>
  <si>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</si>
  <si>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</si>
  <si>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</si>
  <si>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</si>
  <si>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</si>
  <si>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</si>
  <si>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</si>
  <si>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</si>
  <si>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</si>
  <si>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</si>
  <si>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</si>
  <si>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</si>
  <si>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</si>
  <si>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</si>
  <si>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</si>
  <si>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</si>
  <si>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</si>
  <si>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</si>
  <si>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</si>
  <si>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</si>
  <si>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</si>
  <si>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</si>
  <si>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</si>
  <si>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</si>
  <si>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</si>
  <si>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</si>
  <si>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</si>
  <si>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</si>
  <si>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</si>
  <si>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</si>
  <si>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</si>
  <si>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</si>
  <si>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</si>
  <si>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</si>
  <si>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</si>
  <si>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</si>
  <si>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</si>
  <si>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</si>
  <si>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</si>
  <si>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</si>
  <si>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</si>
  <si>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</si>
  <si>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</si>
  <si>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</si>
  <si>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</si>
  <si>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</si>
  <si>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</si>
  <si>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</si>
  <si>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</si>
  <si>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</si>
  <si>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</si>
  <si>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</si>
  <si>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</si>
  <si>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</si>
  <si>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</si>
  <si>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</si>
  <si>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</si>
  <si>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</si>
  <si>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</si>
  <si>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</si>
  <si>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</si>
  <si>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</si>
  <si>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</si>
  <si>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</si>
  <si>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</si>
  <si>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</si>
  <si>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</si>
  <si>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</si>
  <si>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</si>
  <si>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</si>
  <si>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</si>
  <si>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</si>
  <si>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</si>
  <si>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</si>
  <si>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</si>
  <si>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</si>
  <si>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</si>
  <si>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</si>
  <si>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</si>
  <si>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</si>
  <si>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</si>
  <si>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</si>
  <si>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</si>
  <si>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</si>
  <si>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</si>
  <si>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</si>
  <si>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</si>
  <si>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</si>
  <si>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</si>
  <si>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</si>
  <si>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</si>
  <si>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</si>
  <si>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</si>
  <si>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</si>
  <si>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</si>
  <si>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</si>
  <si>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</si>
  <si>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</si>
  <si>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</si>
  <si>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</si>
  <si>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</si>
  <si>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</si>
  <si>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</si>
  <si>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</si>
  <si>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</si>
  <si>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</si>
  <si>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</si>
  <si>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</si>
  <si>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</si>
  <si>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</si>
  <si>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</si>
  <si>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</si>
  <si>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</si>
  <si>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</si>
  <si>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</si>
  <si>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</si>
  <si>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</si>
  <si>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</si>
  <si>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</si>
  <si>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</si>
  <si>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</si>
  <si>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</si>
  <si>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</si>
  <si>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</si>
  <si>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</si>
  <si>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</si>
  <si>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</si>
  <si>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</si>
  <si>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</si>
  <si>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</si>
  <si>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</si>
  <si>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</si>
  <si>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</si>
  <si>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</si>
  <si>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</si>
  <si>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</si>
  <si>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</si>
  <si>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</si>
  <si>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</si>
  <si>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</si>
  <si>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</si>
  <si>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</si>
  <si>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</si>
  <si>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</si>
  <si>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</si>
  <si>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</si>
  <si>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</si>
  <si>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</si>
  <si>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</si>
  <si>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</si>
  <si>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</si>
  <si>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</si>
  <si>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</si>
  <si>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</si>
  <si>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</si>
  <si>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</si>
  <si>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</si>
  <si>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</si>
  <si>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</si>
  <si>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</si>
  <si>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</si>
  <si>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</si>
  <si>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</si>
  <si>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</si>
  <si>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</si>
  <si>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</si>
  <si>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</si>
  <si>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</si>
  <si>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</si>
  <si>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</si>
  <si>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</si>
  <si>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</si>
  <si>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</si>
  <si>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</si>
  <si>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</si>
  <si>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</si>
  <si>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</si>
  <si>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</si>
  <si>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</si>
  <si>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</si>
  <si>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</si>
  <si>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</si>
  <si>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</si>
  <si>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</si>
  <si>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</si>
  <si>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</si>
  <si>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</si>
  <si>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</si>
  <si>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</si>
  <si>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</si>
  <si>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</si>
  <si>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</si>
  <si>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</si>
  <si>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</si>
  <si>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</si>
  <si>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</si>
  <si>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</si>
  <si>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</si>
  <si>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</si>
  <si>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</si>
  <si>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</si>
  <si>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</si>
  <si>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</si>
  <si>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</si>
  <si>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</si>
  <si>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</si>
  <si>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</si>
  <si>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</si>
  <si>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</si>
  <si>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</si>
  <si>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</si>
  <si>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</si>
  <si>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</si>
  <si>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</si>
  <si>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</si>
  <si>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</si>
  <si>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</si>
  <si>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</si>
  <si>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</si>
  <si>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</si>
  <si>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</si>
  <si>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</si>
  <si>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</si>
  <si>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</si>
  <si>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</si>
  <si>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</si>
  <si>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</si>
  <si>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</si>
  <si>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</si>
  <si>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</si>
  <si>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</si>
  <si>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</si>
  <si>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</si>
  <si>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</si>
  <si>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</si>
  <si>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</si>
  <si>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</si>
  <si>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</si>
  <si>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</si>
  <si>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</si>
  <si>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</si>
  <si>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</si>
  <si>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</si>
  <si>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</si>
  <si>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</si>
  <si>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</si>
  <si>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</si>
  <si>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</si>
  <si>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</si>
  <si>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</si>
  <si>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</si>
  <si>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</si>
  <si>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</si>
  <si>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</si>
  <si>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</si>
  <si>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</si>
  <si>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</si>
  <si>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</si>
  <si>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</si>
  <si>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</si>
  <si>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</si>
  <si>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</si>
  <si>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</si>
  <si>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</si>
  <si>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</si>
  <si>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</si>
  <si>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</si>
  <si>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</si>
  <si>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</si>
  <si>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</si>
  <si>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</si>
  <si>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</si>
  <si>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</si>
  <si>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</si>
  <si>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</si>
  <si>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</si>
  <si>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</si>
  <si>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</si>
  <si>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</si>
  <si>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</si>
  <si>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</si>
  <si>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</si>
  <si>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</si>
  <si>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</si>
  <si>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</si>
  <si>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</si>
  <si>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</si>
  <si>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</si>
  <si>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</si>
  <si>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</si>
  <si>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</si>
  <si>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</si>
  <si>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</si>
  <si>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</si>
  <si>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</si>
  <si>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</si>
  <si>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</si>
  <si>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</si>
  <si>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</si>
  <si>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</si>
  <si>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</si>
  <si>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</si>
  <si>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</si>
  <si>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</si>
  <si>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</si>
  <si>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</si>
  <si>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</si>
  <si>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</si>
  <si>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</si>
  <si>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</si>
  <si>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</si>
  <si>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</si>
  <si>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</si>
  <si>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</si>
  <si>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</si>
  <si>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</si>
  <si>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</si>
  <si>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</si>
  <si>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</si>
  <si>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</si>
  <si>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</si>
  <si>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</si>
  <si>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</si>
  <si>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</si>
  <si>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</si>
  <si>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</si>
  <si>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</si>
  <si>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</si>
  <si>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</si>
  <si>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</si>
  <si>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</si>
  <si>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</si>
  <si>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</si>
  <si>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</si>
  <si>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</si>
  <si>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</si>
  <si>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</si>
  <si>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</si>
  <si>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</si>
  <si>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</si>
  <si>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</si>
  <si>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</si>
  <si>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</si>
  <si>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</si>
  <si>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</si>
  <si>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</si>
  <si>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</si>
  <si>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</si>
  <si>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</si>
  <si>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</si>
  <si>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</si>
  <si>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</si>
  <si>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</si>
  <si>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</si>
  <si>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</si>
  <si>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</si>
  <si>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</si>
  <si>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</si>
  <si>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</si>
  <si>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</si>
  <si>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</si>
  <si>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</si>
  <si>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</si>
  <si>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</si>
  <si>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</si>
  <si>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</si>
  <si>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</si>
  <si>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</si>
  <si>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</si>
  <si>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</si>
  <si>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</si>
  <si>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</si>
  <si>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</si>
  <si>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</si>
  <si>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</si>
  <si>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</si>
  <si>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</si>
  <si>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</si>
  <si>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</si>
  <si>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</si>
  <si>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</si>
  <si>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</si>
  <si>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</si>
  <si>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</si>
  <si>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</si>
  <si>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</si>
  <si>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</si>
  <si>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</si>
  <si>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</si>
  <si>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</si>
  <si>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</si>
  <si>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</si>
  <si>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</si>
  <si>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</si>
  <si>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</si>
  <si>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</si>
  <si>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</si>
  <si>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</si>
  <si>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</si>
  <si>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</si>
  <si>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</si>
  <si>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</si>
  <si>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</si>
  <si>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</si>
  <si>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</si>
  <si>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</si>
  <si>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</si>
  <si>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</si>
  <si>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</si>
  <si>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</si>
  <si>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</si>
  <si>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</si>
  <si>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</si>
  <si>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</si>
  <si>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</si>
  <si>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</si>
  <si>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</si>
  <si>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</si>
  <si>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</si>
  <si>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</si>
  <si>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</si>
  <si>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</si>
  <si>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</si>
  <si>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</si>
  <si>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</si>
  <si>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</si>
  <si>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</si>
  <si>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</si>
  <si>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</si>
  <si>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</si>
  <si>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</si>
  <si>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</si>
  <si>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</si>
  <si>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</si>
  <si>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</si>
  <si>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</si>
  <si>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</si>
  <si>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</si>
  <si>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</si>
  <si>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</si>
  <si>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</si>
  <si>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</si>
  <si>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</si>
  <si>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</si>
  <si>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</si>
  <si>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</si>
  <si>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</si>
  <si>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</si>
  <si>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</si>
  <si>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</si>
  <si>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</si>
  <si>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</si>
  <si>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</si>
  <si>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</si>
  <si>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</si>
  <si>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</si>
  <si>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</si>
  <si>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</si>
  <si>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</si>
  <si>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</si>
  <si>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</si>
  <si>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</si>
  <si>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</si>
  <si>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</si>
  <si>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</si>
  <si>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</si>
  <si>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</si>
  <si>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</si>
  <si>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</si>
  <si>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</si>
  <si>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</si>
  <si>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</si>
  <si>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</si>
  <si>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</si>
  <si>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</si>
  <si>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</si>
  <si>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</si>
  <si>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</si>
  <si>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</si>
  <si>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</si>
  <si>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</si>
  <si>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</si>
  <si>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</si>
  <si>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</si>
  <si>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</si>
  <si>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</si>
  <si>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</si>
  <si>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</si>
  <si>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</si>
  <si>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</si>
  <si>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</si>
  <si>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</si>
  <si>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</si>
  <si>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</si>
  <si>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</si>
  <si>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</si>
  <si>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</si>
  <si>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</si>
  <si>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</si>
  <si>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</si>
  <si>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</si>
  <si>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</si>
  <si>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</si>
  <si>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</si>
  <si>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</si>
  <si>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</si>
  <si>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</si>
  <si>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</si>
  <si>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</si>
  <si>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</si>
  <si>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</si>
  <si>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</si>
  <si>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</si>
  <si>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</si>
  <si>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</si>
  <si>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</si>
  <si>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</si>
  <si>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</si>
  <si>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</si>
  <si>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</si>
  <si>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</si>
  <si>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</si>
  <si>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</si>
  <si>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</si>
  <si>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</si>
  <si>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</si>
  <si>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</si>
  <si>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</si>
  <si>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</si>
  <si>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</si>
  <si>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</si>
  <si>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</si>
  <si>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</si>
  <si>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</si>
  <si>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</si>
  <si>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</si>
  <si>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</si>
  <si>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</si>
  <si>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</si>
  <si>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</si>
  <si>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</si>
  <si>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</si>
  <si>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</si>
  <si>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</si>
  <si>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</si>
  <si>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</si>
  <si>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</si>
  <si>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</si>
  <si>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</si>
  <si>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</si>
  <si>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</si>
  <si>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</si>
  <si>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</si>
  <si>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</si>
  <si>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</si>
  <si>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</si>
  <si>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</si>
  <si>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</si>
  <si>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</si>
  <si>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</si>
  <si>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</si>
  <si>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</si>
  <si>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</si>
  <si>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</si>
  <si>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</si>
  <si>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</si>
  <si>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</si>
  <si>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</si>
  <si>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</si>
  <si>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</si>
  <si>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</si>
  <si>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</si>
  <si>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</si>
  <si>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</si>
  <si>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</si>
  <si>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</si>
  <si>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</si>
  <si>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</si>
  <si>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</si>
  <si>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</si>
  <si>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</si>
  <si>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</si>
  <si>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</si>
  <si>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</si>
  <si>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</si>
  <si>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</si>
  <si>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</si>
  <si>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</si>
  <si>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</si>
  <si>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</si>
  <si>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</si>
  <si>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</si>
  <si>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</si>
  <si>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</si>
  <si>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</si>
  <si>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</si>
  <si>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</si>
  <si>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</si>
  <si>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</si>
  <si>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</si>
  <si>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</si>
  <si>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</si>
  <si>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</si>
  <si>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</si>
  <si>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</si>
  <si>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</si>
  <si>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</si>
  <si>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</si>
  <si>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</si>
  <si>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</si>
  <si>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</si>
  <si>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</si>
  <si>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</si>
  <si>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</si>
  <si>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</si>
  <si>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</si>
  <si>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</si>
  <si>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</si>
  <si>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</si>
  <si>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</si>
  <si>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</si>
  <si>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</si>
  <si>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</si>
  <si>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</si>
  <si>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</si>
  <si>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</si>
  <si>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</si>
  <si>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</si>
  <si>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</si>
  <si>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</si>
  <si>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</si>
  <si>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</si>
  <si>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</si>
  <si>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</si>
  <si>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</si>
  <si>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</si>
  <si>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</si>
  <si>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</si>
  <si>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</si>
  <si>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</si>
  <si>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</si>
  <si>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</si>
  <si>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</si>
  <si>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</si>
  <si>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</si>
  <si>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</si>
  <si>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</si>
  <si>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</si>
  <si>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</si>
  <si>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</si>
  <si>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</si>
  <si>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</si>
  <si>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</si>
  <si>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</si>
  <si>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</si>
  <si>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</si>
  <si>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</si>
  <si>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</si>
  <si>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</si>
  <si>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</si>
  <si>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</si>
  <si>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</si>
  <si>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</si>
  <si>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</si>
  <si>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</si>
  <si>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</si>
  <si>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</si>
  <si>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</si>
  <si>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</si>
  <si>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</si>
  <si>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</si>
  <si>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</si>
  <si>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</si>
  <si>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</si>
  <si>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</si>
  <si>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</si>
  <si>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</si>
  <si>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</si>
  <si>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</si>
  <si>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</si>
  <si>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</si>
  <si>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</si>
  <si>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</si>
  <si>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</si>
  <si>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</si>
  <si>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</si>
  <si>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</si>
  <si>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</si>
  <si>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</si>
  <si>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</si>
  <si>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</si>
  <si>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</si>
  <si>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</si>
  <si>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</si>
  <si>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</si>
  <si>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</si>
  <si>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</si>
  <si>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</si>
  <si>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</si>
  <si>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</si>
  <si>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</si>
  <si>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</si>
  <si>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</si>
  <si>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</si>
  <si>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</si>
  <si>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</si>
  <si>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</si>
  <si>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</si>
  <si>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</si>
  <si>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</si>
  <si>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</si>
  <si>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</si>
  <si>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</si>
  <si>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</si>
  <si>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</si>
  <si>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</si>
  <si>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</si>
  <si>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</si>
  <si>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</si>
  <si>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</si>
  <si>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</si>
  <si>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</si>
  <si>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</si>
  <si>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</si>
  <si>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</si>
  <si>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</si>
  <si>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</si>
  <si>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</si>
  <si>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</si>
  <si>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</si>
  <si>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</si>
  <si>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</si>
  <si>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</si>
  <si>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</si>
  <si>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</si>
  <si>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</si>
  <si>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</si>
  <si>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</si>
  <si>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</si>
  <si>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</si>
  <si>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</si>
  <si>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</si>
  <si>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</si>
  <si>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</si>
  <si>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</si>
  <si>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</si>
  <si>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</si>
  <si>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</si>
  <si>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</si>
  <si>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</si>
  <si>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</si>
  <si>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</si>
  <si>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</si>
  <si>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</si>
  <si>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</si>
  <si>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</si>
  <si>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</si>
  <si>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</si>
  <si>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</si>
  <si>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</si>
  <si>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</si>
  <si>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</si>
  <si>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</si>
  <si>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</si>
  <si>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</si>
  <si>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</si>
  <si>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</si>
  <si>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</si>
  <si>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</si>
  <si>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</si>
  <si>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</si>
  <si>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</si>
  <si>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</si>
  <si>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</si>
  <si>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</si>
  <si>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</si>
  <si>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</si>
  <si>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</si>
  <si>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</si>
  <si>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</si>
  <si>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</si>
  <si>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</si>
  <si>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</si>
  <si>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</si>
  <si>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</si>
  <si>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</si>
  <si>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</si>
  <si>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</si>
  <si>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</si>
  <si>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</si>
  <si>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</si>
  <si>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</si>
  <si>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</si>
  <si>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</si>
  <si>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</si>
  <si>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</si>
  <si>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</si>
  <si>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</si>
  <si>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</si>
  <si>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</si>
  <si>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</si>
  <si>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</si>
  <si>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</si>
  <si>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</si>
  <si>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</si>
  <si>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</si>
  <si>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</si>
  <si>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</si>
  <si>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</si>
  <si>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</si>
  <si>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</si>
  <si>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</si>
  <si>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</si>
  <si>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</si>
  <si>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</si>
  <si>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</si>
  <si>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</si>
  <si>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</si>
  <si>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</si>
  <si>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</si>
  <si>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</si>
  <si>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</si>
  <si>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</si>
  <si>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</si>
  <si>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</si>
  <si>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</si>
  <si>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</si>
  <si>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</si>
  <si>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</si>
  <si>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</si>
  <si>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</si>
  <si>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</si>
  <si>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</si>
  <si>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</si>
  <si>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</si>
  <si>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</si>
  <si>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</si>
  <si>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</si>
  <si>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</si>
  <si>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</si>
  <si>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</si>
  <si>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</si>
  <si>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</si>
  <si>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</si>
  <si>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</si>
  <si>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</si>
  <si>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</si>
  <si>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</si>
  <si>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</si>
  <si>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</si>
  <si>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</si>
  <si>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</si>
  <si>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</si>
  <si>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</si>
  <si>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</si>
  <si>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</si>
  <si>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</si>
  <si>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</si>
  <si>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</si>
  <si>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</si>
  <si>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</si>
  <si>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</si>
  <si>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</si>
  <si>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</si>
  <si>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</si>
  <si>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</si>
  <si>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</si>
  <si>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</si>
  <si>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</si>
  <si>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</si>
  <si>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</si>
  <si>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</si>
  <si>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</si>
  <si>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</si>
  <si>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</si>
  <si>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</si>
  <si>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</si>
  <si>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</si>
  <si>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</si>
  <si>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</si>
  <si>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</si>
  <si>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</si>
  <si>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</si>
  <si>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</si>
  <si>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</si>
  <si>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</si>
  <si>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</si>
  <si>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</si>
  <si>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</si>
  <si>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</si>
  <si>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</si>
  <si>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</si>
  <si>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</si>
  <si>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</si>
  <si>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</si>
  <si>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</si>
  <si>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</si>
  <si>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</si>
  <si>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</si>
  <si>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</si>
  <si>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</si>
  <si>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</si>
  <si>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</si>
  <si>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</si>
  <si>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</si>
  <si>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</si>
  <si>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</si>
  <si>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</si>
  <si>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</si>
  <si>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</si>
  <si>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</si>
  <si>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</si>
  <si>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</si>
  <si>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</si>
  <si>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</si>
  <si>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</si>
  <si>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</si>
  <si>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</si>
  <si>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</si>
  <si>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</si>
  <si>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</si>
  <si>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</si>
  <si>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</si>
  <si>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</si>
  <si>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</si>
  <si>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</si>
  <si>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</si>
  <si>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</si>
  <si>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</si>
  <si>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</si>
  <si>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</si>
  <si>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</si>
  <si>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</si>
  <si>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</si>
  <si>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</si>
  <si>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</si>
  <si>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</si>
  <si>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</si>
  <si>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</si>
  <si>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</si>
  <si>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</si>
  <si>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</si>
  <si>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</si>
  <si>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</si>
  <si>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</si>
  <si>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</si>
  <si>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</si>
  <si>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</si>
  <si>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</si>
  <si>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</si>
  <si>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</si>
  <si>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</si>
  <si>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</si>
  <si>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</si>
  <si>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</si>
  <si>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</si>
  <si>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</si>
  <si>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</si>
  <si>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</si>
  <si>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</si>
  <si>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</si>
  <si>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</si>
  <si>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</si>
  <si>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</si>
  <si>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</si>
  <si>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</si>
  <si>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</si>
  <si>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</si>
  <si>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</si>
  <si>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</si>
  <si>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</si>
  <si>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</si>
  <si>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</si>
  <si>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</si>
  <si>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</si>
  <si>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</si>
  <si>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</si>
  <si>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</si>
  <si>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</si>
  <si>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</si>
  <si>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</si>
  <si>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</si>
  <si>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</si>
  <si>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</si>
  <si>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</si>
  <si>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</si>
  <si>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</si>
  <si>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</si>
  <si>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</si>
  <si>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</si>
  <si>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</si>
  <si>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</si>
  <si>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</si>
  <si>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</si>
  <si>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</si>
  <si>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</si>
  <si>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</si>
  <si>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</si>
  <si>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</si>
  <si>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</si>
  <si>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</si>
  <si>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</si>
  <si>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</si>
  <si>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</si>
  <si>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</si>
  <si>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</si>
  <si>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</si>
  <si>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</si>
  <si>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</si>
  <si>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</si>
  <si>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</si>
  <si>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</si>
  <si>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</si>
  <si>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</si>
  <si>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</si>
  <si>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</si>
  <si>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</si>
  <si>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</si>
  <si>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</si>
  <si>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</si>
  <si>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</si>
  <si>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</si>
  <si>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</si>
  <si>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</si>
  <si>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</si>
  <si>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</si>
  <si>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</si>
  <si>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</si>
  <si>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</si>
  <si>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</si>
  <si>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</si>
  <si>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</si>
  <si>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</si>
  <si>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</si>
  <si>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</si>
  <si>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</si>
  <si>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</si>
  <si>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</si>
  <si>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</si>
  <si>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</si>
  <si>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</si>
  <si>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</si>
  <si>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</si>
  <si>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</si>
  <si>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</si>
  <si>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</si>
  <si>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</si>
  <si>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</si>
  <si>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</si>
  <si>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</si>
  <si>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</si>
  <si>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</si>
  <si>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</si>
  <si>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</si>
  <si>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</si>
  <si>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</si>
  <si>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</si>
  <si>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</si>
  <si>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</si>
  <si>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</si>
  <si>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</si>
  <si>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</si>
  <si>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</si>
  <si>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</si>
  <si>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</si>
  <si>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</si>
  <si>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</si>
  <si>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</si>
  <si>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</si>
  <si>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</si>
  <si>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</si>
  <si>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</si>
  <si>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</si>
  <si>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</si>
  <si>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</si>
  <si>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</si>
  <si>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</si>
  <si>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</si>
  <si>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</si>
  <si>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</si>
  <si>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</si>
  <si>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</si>
  <si>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</si>
  <si>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</si>
  <si>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</si>
  <si>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</si>
  <si>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</si>
  <si>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</si>
  <si>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</si>
  <si>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</si>
  <si>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</si>
  <si>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</si>
  <si>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</si>
  <si>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</si>
  <si>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</si>
  <si>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</si>
  <si>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</si>
  <si>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</si>
  <si>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</si>
  <si>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</si>
  <si>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</si>
  <si>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</si>
  <si>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</si>
  <si>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</si>
  <si>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</si>
  <si>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</si>
  <si>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</si>
  <si>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</si>
  <si>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</si>
  <si>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</si>
  <si>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</si>
  <si>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</si>
  <si>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</si>
  <si>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</si>
  <si>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</si>
  <si>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</si>
  <si>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</si>
  <si>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</si>
  <si>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</si>
  <si>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</si>
  <si>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</si>
  <si>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</si>
  <si>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</si>
  <si>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</si>
  <si>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</si>
  <si>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</si>
  <si>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</si>
  <si>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</si>
  <si>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</si>
  <si>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</si>
  <si>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</si>
  <si>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</si>
  <si>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</si>
  <si>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</si>
  <si>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</si>
  <si>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</si>
  <si>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</si>
  <si>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</si>
  <si>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</si>
  <si>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</si>
  <si>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</si>
  <si>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</si>
  <si>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</si>
  <si>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</si>
  <si>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</si>
  <si>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</si>
  <si>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</si>
  <si>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</si>
  <si>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</si>
  <si>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</si>
  <si>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</si>
  <si>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</si>
  <si>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</si>
  <si>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</si>
  <si>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</si>
  <si>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</si>
  <si>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</si>
  <si>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</si>
  <si>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</si>
  <si>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</si>
  <si>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</si>
  <si>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</si>
  <si>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</si>
  <si>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</si>
  <si>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</si>
  <si>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</si>
  <si>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</si>
  <si>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</si>
  <si>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</si>
  <si>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</si>
  <si>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</si>
  <si>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</si>
  <si>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</si>
  <si>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</si>
  <si>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</si>
  <si>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</si>
  <si>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</si>
  <si>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</si>
  <si>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</si>
  <si>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</si>
  <si>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</si>
  <si>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</si>
  <si>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</si>
  <si>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</si>
  <si>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</si>
  <si>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</si>
  <si>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</si>
  <si>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</si>
  <si>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</si>
  <si>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</si>
  <si>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</si>
  <si>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</si>
  <si>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</si>
  <si>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</si>
  <si>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</si>
  <si>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</si>
  <si>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</si>
  <si>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</si>
  <si>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</si>
  <si>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</si>
  <si>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</si>
  <si>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</si>
  <si>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</si>
  <si>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</si>
  <si>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</si>
  <si>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</si>
  <si>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</si>
  <si>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</si>
  <si>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</si>
  <si>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</si>
  <si>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</si>
  <si>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</si>
  <si>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</si>
  <si>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</si>
  <si>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</si>
  <si>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</si>
  <si>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</si>
  <si>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</si>
  <si>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</si>
  <si>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</si>
  <si>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</si>
  <si>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</si>
  <si>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</si>
  <si>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</si>
  <si>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</si>
  <si>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</si>
  <si>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</si>
  <si>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</si>
  <si>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</si>
  <si>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</si>
  <si>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</si>
  <si>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</si>
  <si>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</si>
  <si>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</si>
  <si>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</si>
  <si>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</si>
  <si>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</si>
  <si>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</si>
  <si>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</si>
  <si>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</si>
  <si>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</si>
  <si>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</si>
  <si>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</si>
  <si>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</si>
  <si>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</si>
  <si>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</si>
  <si>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</si>
  <si>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</si>
  <si>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</si>
  <si>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</si>
  <si>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</si>
  <si>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</si>
  <si>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</si>
  <si>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</si>
  <si>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</si>
  <si>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</si>
  <si>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</si>
  <si>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</si>
  <si>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</si>
  <si>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</si>
  <si>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</si>
  <si>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</si>
  <si>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</si>
  <si>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</si>
  <si>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</si>
  <si>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</si>
  <si>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</si>
  <si>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</si>
  <si>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</si>
  <si>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</si>
  <si>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</si>
  <si>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</si>
  <si>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</si>
  <si>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</si>
  <si>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</si>
  <si>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</si>
  <si>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</si>
  <si>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</si>
  <si>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</si>
  <si>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</si>
  <si>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</si>
  <si>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</si>
  <si>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</si>
  <si>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</si>
  <si>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</si>
  <si>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</si>
  <si>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</si>
  <si>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</si>
  <si>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</si>
  <si>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</si>
  <si>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</si>
  <si>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</si>
  <si>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</si>
  <si>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</si>
  <si>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</si>
  <si>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</si>
  <si>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</si>
  <si>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</si>
  <si>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</si>
  <si>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</si>
  <si>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</si>
  <si>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</si>
  <si>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</si>
  <si>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</si>
  <si>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</si>
  <si>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</si>
  <si>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</si>
  <si>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</si>
  <si>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</si>
  <si>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</si>
  <si>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</si>
  <si>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</si>
  <si>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</si>
  <si>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</si>
  <si>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</si>
  <si>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</si>
  <si>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</si>
  <si>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</si>
  <si>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</si>
  <si>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</si>
  <si>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</si>
  <si>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</si>
  <si>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</si>
  <si>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</si>
  <si>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</si>
  <si>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</si>
  <si>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</si>
  <si>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</si>
  <si>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</si>
  <si>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</si>
  <si>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</si>
  <si>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</si>
  <si>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</si>
  <si>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</si>
  <si>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</si>
  <si>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</si>
  <si>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</si>
  <si>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</si>
  <si>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</si>
  <si>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</si>
  <si>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</si>
  <si>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</si>
  <si>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</si>
  <si>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</si>
  <si>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</si>
  <si>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</si>
  <si>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</si>
  <si>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</si>
  <si>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</si>
  <si>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</si>
  <si>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</si>
  <si>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</si>
  <si>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</si>
  <si>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</si>
  <si>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</si>
  <si>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</si>
  <si>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</si>
  <si>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</si>
  <si>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</si>
  <si>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</si>
  <si>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</si>
  <si>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</si>
  <si>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</si>
  <si>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</si>
  <si>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</si>
  <si>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</si>
  <si>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</si>
  <si>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</si>
  <si>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</si>
  <si>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</si>
  <si>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</si>
  <si>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</si>
  <si>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</si>
  <si>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</si>
  <si>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</si>
  <si>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</si>
  <si>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</si>
  <si>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</si>
  <si>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</si>
  <si>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</si>
  <si>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</si>
  <si>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</si>
  <si>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</si>
  <si>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</si>
  <si>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</si>
  <si>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</si>
  <si>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</si>
  <si>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</si>
  <si>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</si>
  <si>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</si>
  <si>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</si>
  <si>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</si>
  <si>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</si>
  <si>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</si>
  <si>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</si>
  <si>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</si>
  <si>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</si>
  <si>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</si>
  <si>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</si>
  <si>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</si>
  <si>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</si>
  <si>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</si>
  <si>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</si>
  <si>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</si>
  <si>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</si>
  <si>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</si>
  <si>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</si>
  <si>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</si>
  <si>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</si>
  <si>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</si>
  <si>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</si>
  <si>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</si>
  <si>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</si>
  <si>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</si>
  <si>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</si>
  <si>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</si>
  <si>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</si>
  <si>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</si>
  <si>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</si>
  <si>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</si>
  <si>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</si>
  <si>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</si>
  <si>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</si>
  <si>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</si>
  <si>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</si>
  <si>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</si>
  <si>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</si>
  <si>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</si>
  <si>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</si>
  <si>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</si>
  <si>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</si>
  <si>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</si>
  <si>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</si>
  <si>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</si>
  <si>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</si>
  <si>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</si>
  <si>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</si>
  <si>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</si>
  <si>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</si>
  <si>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</si>
  <si>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</si>
  <si>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</si>
  <si>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</si>
  <si>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</si>
  <si>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</si>
  <si>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</si>
  <si>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</si>
  <si>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</si>
  <si>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</si>
  <si>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</si>
  <si>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</si>
  <si>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</si>
  <si>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</si>
  <si>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</si>
  <si>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</si>
  <si>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</si>
  <si>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</si>
  <si>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</si>
  <si>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</si>
  <si>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</si>
  <si>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</si>
  <si>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</si>
  <si>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</si>
  <si>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</si>
  <si>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</si>
  <si>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</si>
  <si>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</si>
  <si>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</si>
  <si>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</si>
  <si>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</si>
  <si>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</si>
  <si>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</si>
  <si>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</si>
  <si>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</si>
  <si>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</si>
  <si>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</si>
  <si>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</si>
  <si>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</si>
  <si>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</si>
  <si>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</si>
  <si>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</si>
  <si>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</si>
  <si>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</si>
  <si>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</si>
  <si>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</si>
  <si>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</si>
  <si>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</si>
  <si>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</si>
  <si>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</si>
  <si>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</si>
  <si>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</si>
  <si>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</si>
  <si>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</si>
  <si>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</si>
  <si>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</si>
  <si>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</si>
  <si>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</si>
  <si>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</si>
  <si>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</si>
  <si>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</si>
  <si>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</si>
  <si>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</si>
  <si>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</si>
  <si>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</si>
  <si>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</si>
  <si>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</si>
  <si>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</si>
  <si>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</si>
  <si>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</si>
  <si>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</si>
  <si>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</si>
  <si>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</si>
  <si>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</si>
  <si>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</si>
  <si>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</si>
  <si>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</si>
  <si>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</si>
  <si>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</si>
  <si>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</si>
  <si>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</si>
  <si>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</si>
  <si>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</si>
  <si>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</si>
  <si>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</si>
  <si>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</si>
  <si>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</si>
  <si>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</si>
  <si>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</si>
  <si>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</si>
  <si>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</si>
  <si>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</si>
  <si>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</si>
  <si>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</si>
  <si>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</si>
  <si>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</si>
  <si>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</si>
  <si>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</si>
  <si>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</si>
  <si>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</si>
  <si>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</si>
  <si>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</si>
  <si>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</si>
  <si>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</si>
  <si>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</si>
  <si>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</si>
  <si>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</si>
  <si>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</si>
  <si>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</si>
  <si>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</si>
  <si>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</si>
  <si>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</si>
  <si>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</si>
  <si>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</si>
  <si>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</si>
  <si>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</si>
  <si>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</si>
  <si>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</si>
  <si>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</si>
  <si>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</si>
  <si>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</si>
  <si>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</si>
  <si>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</si>
  <si>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</si>
  <si>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</si>
  <si>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</si>
  <si>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</si>
  <si>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</si>
  <si>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</si>
  <si>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</si>
  <si>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</si>
  <si>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</si>
  <si>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</si>
  <si>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</si>
  <si>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</si>
  <si>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</si>
  <si>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</si>
  <si>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</si>
  <si>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</si>
  <si>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</si>
  <si>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</si>
  <si>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</si>
  <si>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</si>
  <si>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</si>
  <si>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</si>
  <si>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</si>
  <si>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</si>
  <si>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</si>
  <si>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</si>
  <si>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</si>
  <si>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</si>
  <si>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</si>
  <si>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</si>
  <si>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</si>
  <si>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</si>
  <si>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</si>
  <si>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</si>
  <si>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</si>
  <si>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</si>
  <si>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</si>
  <si>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</si>
  <si>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</si>
  <si>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</si>
  <si>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</si>
  <si>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</si>
  <si>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</si>
  <si>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</si>
  <si>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</si>
  <si>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</si>
  <si>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</si>
  <si>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</si>
  <si>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</si>
  <si>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</si>
  <si>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</si>
  <si>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</si>
  <si>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</si>
  <si>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</si>
  <si>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</si>
  <si>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</si>
  <si>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</si>
  <si>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</si>
  <si>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</si>
  <si>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</si>
  <si>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</si>
  <si>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</si>
  <si>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</si>
  <si>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</si>
  <si>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</si>
  <si>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</si>
  <si>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</si>
  <si>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</si>
  <si>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</si>
  <si>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</si>
  <si>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</si>
  <si>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</si>
  <si>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</si>
  <si>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</si>
  <si>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</si>
  <si>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</si>
  <si>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</si>
  <si>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</si>
  <si>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</si>
  <si>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</si>
  <si>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</si>
  <si>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</si>
  <si>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</si>
  <si>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</si>
  <si>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</si>
  <si>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</si>
  <si>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</si>
  <si>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</si>
  <si>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</si>
  <si>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</si>
  <si>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</si>
  <si>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</si>
  <si>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</si>
  <si>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</si>
  <si>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</si>
  <si>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</si>
  <si>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</si>
  <si>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</si>
  <si>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</si>
  <si>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</si>
  <si>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</si>
  <si>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</si>
  <si>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</si>
  <si>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</si>
  <si>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</si>
  <si>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</si>
  <si>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</si>
  <si>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</si>
  <si>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</si>
  <si>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</si>
  <si>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</si>
  <si>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</si>
  <si>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</si>
  <si>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</si>
  <si>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</si>
  <si>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</si>
  <si>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</si>
  <si>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</si>
  <si>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</si>
  <si>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</si>
  <si>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</si>
  <si>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</si>
  <si>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</si>
  <si>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</si>
  <si>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</si>
  <si>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</si>
  <si>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</si>
  <si>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</si>
  <si>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</si>
  <si>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</si>
  <si>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</si>
  <si>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</si>
  <si>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</si>
  <si>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</si>
  <si>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</si>
  <si>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</si>
  <si>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</si>
  <si>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</si>
  <si>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</si>
  <si>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</si>
  <si>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</si>
  <si>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</si>
  <si>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</si>
  <si>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</si>
  <si>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</si>
  <si>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</si>
  <si>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</si>
  <si>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</si>
  <si>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</si>
  <si>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</si>
  <si>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</si>
  <si>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</si>
  <si>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</si>
  <si>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</si>
  <si>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</si>
  <si>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</si>
  <si>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</si>
  <si>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</si>
  <si>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</si>
  <si>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</si>
  <si>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</si>
  <si>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</si>
  <si>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</si>
  <si>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</si>
  <si>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</si>
  <si>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</si>
  <si>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</si>
  <si>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</si>
  <si>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</si>
  <si>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</si>
  <si>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</si>
  <si>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</si>
  <si>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</si>
  <si>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</si>
  <si>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</si>
  <si>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</si>
  <si>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</si>
  <si>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</si>
  <si>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</si>
  <si>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</si>
  <si>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</si>
  <si>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</si>
  <si>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</si>
  <si>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</si>
  <si>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</si>
  <si>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</si>
  <si>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</si>
  <si>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</si>
  <si>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</si>
  <si>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</si>
  <si>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</si>
  <si>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</si>
  <si>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</si>
  <si>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</si>
  <si>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</si>
  <si>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</si>
  <si>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</si>
  <si>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</si>
  <si>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</si>
  <si>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</si>
  <si>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</si>
  <si>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</si>
  <si>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</si>
  <si>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</si>
  <si>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</si>
  <si>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</si>
  <si>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</si>
  <si>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</si>
  <si>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</si>
  <si>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</si>
  <si>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</si>
  <si>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</si>
  <si>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</si>
  <si>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</si>
  <si>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</si>
  <si>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</si>
  <si>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</si>
  <si>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</si>
  <si>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</si>
  <si>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</si>
  <si>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</si>
  <si>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</si>
  <si>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</si>
  <si>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</si>
  <si>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</si>
  <si>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</si>
  <si>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</si>
  <si>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</si>
  <si>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</si>
  <si>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</si>
  <si>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</si>
  <si>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</si>
  <si>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</si>
  <si>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</si>
  <si>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</si>
  <si>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</si>
  <si>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</si>
  <si>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</si>
  <si>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</si>
  <si>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</si>
  <si>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</si>
  <si>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</si>
  <si>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</si>
  <si>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</si>
  <si>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</si>
  <si>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</si>
  <si>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</si>
  <si>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</si>
  <si>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</si>
  <si>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</si>
  <si>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</si>
  <si>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</si>
  <si>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</si>
  <si>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</si>
  <si>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</si>
  <si>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</si>
  <si>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</si>
  <si>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</si>
  <si>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</si>
  <si>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</si>
  <si>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</si>
  <si>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</si>
  <si>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</si>
  <si>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</si>
  <si>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</si>
  <si>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</si>
  <si>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</si>
  <si>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</si>
  <si>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</si>
  <si>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</si>
  <si>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</si>
  <si>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</si>
  <si>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</si>
  <si>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</si>
  <si>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</si>
  <si>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</si>
  <si>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</si>
  <si>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</si>
  <si>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</si>
  <si>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</si>
  <si>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</si>
  <si>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</si>
  <si>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</si>
  <si>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</si>
  <si>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</si>
  <si>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</si>
  <si>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</si>
  <si>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</si>
  <si>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</si>
  <si>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</si>
  <si>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</si>
  <si>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</si>
  <si>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</si>
  <si>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</si>
  <si>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</si>
  <si>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</si>
  <si>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</si>
  <si>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</si>
  <si>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</si>
  <si>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</si>
  <si>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</si>
  <si>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</si>
  <si>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</si>
  <si>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</si>
  <si>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</si>
  <si>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</si>
  <si>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</si>
  <si>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</si>
  <si>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</si>
  <si>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</si>
  <si>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</si>
  <si>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</si>
  <si>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</si>
  <si>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</si>
  <si>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</si>
  <si>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</si>
  <si>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</si>
  <si>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</si>
  <si>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</si>
  <si>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</si>
  <si>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</si>
  <si>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</si>
  <si>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</si>
  <si>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</si>
  <si>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</si>
  <si>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</si>
  <si>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</si>
  <si>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</si>
  <si>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</si>
  <si>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</si>
  <si>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</si>
  <si>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</si>
  <si>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</si>
  <si>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</si>
  <si>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</si>
  <si>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</si>
  <si>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</si>
  <si>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</si>
  <si>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</si>
  <si>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</si>
  <si>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</si>
  <si>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</si>
  <si>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</si>
  <si>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</si>
  <si>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</si>
  <si>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</si>
  <si>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</si>
  <si>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</si>
  <si>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</si>
  <si>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</si>
  <si>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</si>
  <si>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</si>
  <si>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</si>
  <si>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</si>
  <si>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</si>
  <si>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</si>
  <si>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</si>
  <si>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</si>
  <si>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</si>
  <si>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</si>
  <si>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</si>
  <si>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</si>
  <si>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</si>
  <si>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</si>
  <si>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</si>
  <si>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</si>
  <si>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</si>
  <si>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</si>
  <si>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</si>
  <si>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</si>
  <si>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</si>
  <si>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</si>
  <si>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</si>
  <si>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</si>
  <si>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</si>
  <si>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</si>
  <si>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</si>
  <si>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</si>
  <si>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</si>
  <si>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</si>
  <si>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</si>
  <si>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</si>
  <si>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</si>
  <si>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</si>
  <si>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</si>
  <si>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</si>
  <si>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</si>
  <si>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</si>
  <si>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</si>
  <si>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</si>
  <si>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</si>
  <si>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</si>
  <si>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</si>
  <si>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</si>
  <si>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</si>
  <si>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</si>
  <si>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</si>
  <si>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</si>
  <si>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</si>
  <si>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</si>
  <si>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</si>
  <si>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</si>
  <si>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</si>
  <si>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</si>
  <si>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</si>
  <si>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</si>
  <si>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</si>
  <si>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</si>
  <si>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</si>
  <si>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</si>
  <si>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</si>
  <si>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</si>
  <si>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</si>
  <si>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</si>
  <si>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</si>
  <si>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</si>
  <si>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</si>
  <si>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</si>
  <si>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</si>
  <si>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</si>
  <si>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</si>
  <si>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</si>
  <si>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</si>
  <si>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</si>
  <si>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</si>
  <si>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</si>
  <si>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</si>
  <si>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</si>
  <si>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</si>
  <si>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</si>
  <si>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</si>
  <si>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</si>
  <si>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</si>
  <si>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</si>
  <si>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</si>
  <si>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</si>
  <si>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</si>
  <si>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</si>
  <si>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</si>
  <si>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</si>
  <si>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</si>
  <si>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</si>
  <si>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</si>
  <si>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</si>
  <si>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</si>
  <si>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</si>
  <si>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</si>
  <si>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</si>
  <si>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</si>
  <si>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</si>
  <si>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</si>
  <si>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</si>
  <si>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</si>
  <si>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</si>
  <si>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</si>
  <si>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</si>
  <si>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</si>
  <si>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</si>
  <si>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</si>
  <si>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</si>
  <si>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</si>
  <si>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</si>
  <si>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</si>
  <si>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</si>
  <si>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</si>
  <si>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</si>
  <si>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</si>
  <si>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</si>
  <si>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</si>
  <si>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</si>
  <si>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</si>
  <si>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</si>
  <si>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</si>
  <si>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</si>
  <si>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</si>
  <si>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</si>
  <si>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</si>
  <si>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</si>
  <si>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</si>
  <si>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</si>
  <si>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</si>
  <si>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</si>
  <si>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</si>
  <si>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</si>
  <si>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</si>
  <si>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</si>
  <si>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</si>
  <si>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</si>
  <si>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</si>
  <si>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</si>
  <si>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</si>
  <si>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</si>
  <si>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</si>
  <si>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</si>
  <si>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</si>
  <si>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</si>
  <si>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</si>
  <si>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</si>
  <si>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</si>
  <si>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</si>
  <si>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</si>
  <si>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</si>
  <si>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</si>
  <si>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</si>
  <si>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</si>
  <si>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</si>
  <si>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</si>
  <si>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</si>
  <si>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</si>
  <si>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</si>
  <si>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</si>
  <si>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</si>
  <si>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</si>
  <si>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</si>
  <si>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</si>
  <si>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</si>
  <si>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</si>
  <si>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</si>
  <si>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</si>
  <si>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</si>
  <si>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</si>
  <si>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</si>
  <si>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</si>
  <si>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</si>
  <si>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</si>
  <si>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</si>
  <si>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</si>
  <si>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</si>
  <si>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</si>
  <si>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</si>
  <si>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</si>
  <si>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</si>
  <si>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</si>
  <si>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</si>
  <si>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</si>
  <si>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</si>
  <si>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</si>
  <si>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</si>
  <si>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</si>
  <si>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</si>
  <si>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</si>
  <si>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</si>
  <si>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</si>
  <si>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</si>
  <si>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</si>
  <si>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</si>
  <si>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</si>
  <si>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</si>
  <si>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</si>
  <si>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</si>
  <si>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</si>
  <si>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</si>
  <si>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</si>
  <si>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</si>
  <si>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</si>
  <si>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</si>
  <si>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</si>
  <si>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</si>
  <si>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</si>
  <si>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</si>
  <si>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</si>
  <si>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</si>
  <si>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</si>
  <si>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</si>
  <si>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</si>
  <si>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</si>
  <si>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</si>
  <si>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</si>
  <si>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</si>
  <si>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</si>
  <si>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</si>
  <si>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</si>
  <si>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</si>
  <si>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</si>
  <si>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</si>
  <si>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</si>
  <si>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</si>
  <si>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</si>
  <si>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</si>
  <si>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</si>
  <si>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</si>
  <si>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</si>
  <si>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</si>
  <si>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</si>
  <si>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</si>
  <si>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</si>
  <si>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</si>
  <si>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</si>
  <si>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</si>
  <si>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</si>
  <si>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</si>
  <si>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</si>
  <si>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</si>
  <si>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</si>
  <si>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</si>
  <si>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</si>
  <si>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</si>
  <si>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</si>
  <si>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</si>
  <si>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</si>
  <si>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</si>
  <si>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</si>
  <si>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</si>
  <si>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</si>
  <si>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</si>
  <si>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</si>
  <si>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</si>
  <si>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</si>
  <si>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</si>
  <si>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</si>
  <si>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</si>
  <si>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</si>
  <si>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</si>
  <si>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</si>
  <si>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</si>
  <si>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</si>
  <si>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</si>
  <si>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</si>
  <si>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</si>
  <si>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</si>
  <si>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</si>
  <si>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</si>
  <si>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</si>
  <si>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</si>
  <si>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</si>
  <si>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</si>
  <si>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</si>
  <si>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</si>
  <si>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</si>
  <si>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</si>
  <si>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</si>
  <si>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</si>
  <si>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</si>
  <si>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</si>
  <si>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</si>
  <si>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</si>
  <si>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</si>
  <si>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</si>
  <si>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</si>
  <si>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</si>
  <si>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</si>
  <si>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</si>
  <si>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</si>
  <si>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</si>
  <si>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</si>
  <si>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</si>
  <si>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</si>
  <si>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</si>
  <si>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</si>
  <si>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</si>
  <si>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</si>
  <si>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</si>
  <si>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</si>
  <si>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</si>
  <si>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</si>
  <si>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</si>
  <si>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</si>
  <si>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</si>
  <si>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</si>
  <si>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</si>
  <si>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</si>
  <si>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</si>
  <si>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</si>
  <si>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</si>
  <si>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</si>
  <si>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</si>
  <si>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</si>
  <si>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</si>
  <si>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</si>
  <si>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</si>
  <si>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</si>
  <si>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</si>
  <si>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</si>
  <si>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</si>
  <si>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</si>
  <si>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</si>
  <si>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</si>
  <si>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</si>
  <si>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</si>
  <si>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</si>
  <si>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</si>
  <si>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</si>
  <si>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</si>
  <si>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</si>
  <si>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</si>
  <si>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</si>
  <si>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</si>
  <si>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</si>
  <si>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</si>
  <si>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</si>
  <si>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</si>
  <si>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</si>
  <si>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</si>
  <si>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</si>
  <si>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</si>
  <si>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</si>
  <si>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</si>
  <si>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</si>
  <si>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</si>
  <si>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</si>
  <si>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</si>
  <si>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</si>
  <si>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</si>
  <si>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</si>
  <si>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</si>
  <si>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</si>
  <si>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</si>
  <si>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</si>
  <si>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</si>
  <si>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</si>
  <si>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</si>
  <si>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</si>
  <si>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</si>
  <si>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</si>
  <si>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</si>
  <si>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</si>
  <si>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</si>
  <si>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</si>
  <si>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</si>
  <si>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</si>
  <si>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</si>
  <si>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</si>
  <si>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</si>
  <si>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</si>
  <si>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</si>
  <si>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</si>
  <si>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</si>
  <si>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</si>
  <si>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</si>
  <si>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</si>
  <si>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</si>
  <si>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</si>
  <si>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</si>
  <si>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</si>
  <si>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</si>
  <si>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</si>
  <si>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</si>
  <si>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</si>
  <si>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</si>
  <si>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</si>
  <si>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</si>
  <si>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</si>
  <si>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</si>
  <si>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</si>
  <si>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</si>
  <si>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</si>
  <si>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</si>
  <si>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</si>
  <si>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</si>
  <si>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</si>
  <si>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</si>
  <si>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</si>
  <si>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</si>
  <si>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</si>
  <si>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</si>
  <si>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</si>
  <si>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</si>
  <si>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</si>
  <si>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</si>
  <si>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</si>
  <si>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</si>
  <si>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</si>
  <si>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</si>
  <si>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</si>
  <si>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</si>
  <si>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</si>
  <si>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</si>
  <si>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</si>
  <si>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</si>
  <si>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</si>
  <si>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</si>
  <si>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</si>
  <si>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</si>
  <si>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</si>
  <si>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</si>
  <si>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</si>
  <si>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</si>
  <si>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</si>
  <si>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</si>
  <si>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</si>
  <si>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</si>
  <si>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</si>
  <si>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</si>
  <si>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</si>
  <si>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</si>
  <si>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</si>
  <si>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</si>
  <si>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</si>
  <si>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</si>
  <si>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</si>
  <si>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</si>
  <si>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</si>
  <si>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</si>
  <si>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</si>
  <si>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</si>
  <si>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</si>
  <si>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</si>
  <si>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</si>
  <si>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</si>
  <si>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</si>
  <si>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</si>
  <si>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</si>
  <si>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</si>
  <si>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</si>
  <si>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</si>
  <si>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</si>
  <si>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</si>
  <si>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</si>
  <si>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</si>
  <si>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</si>
  <si>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</si>
  <si>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</si>
  <si>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</si>
  <si>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</si>
  <si>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</si>
  <si>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</si>
  <si>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</si>
  <si>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</si>
  <si>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</si>
  <si>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</si>
  <si>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</si>
  <si>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</si>
  <si>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</si>
  <si>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</si>
  <si>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</si>
  <si>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</si>
  <si>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</si>
  <si>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</si>
  <si>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</si>
  <si>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</si>
  <si>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</si>
  <si>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</si>
  <si>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</si>
  <si>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</si>
  <si>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</si>
  <si>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</si>
  <si>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</si>
  <si>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</si>
  <si>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</si>
  <si>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</si>
  <si>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</si>
  <si>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</si>
  <si>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</si>
  <si>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</si>
  <si>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</si>
  <si>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</si>
  <si>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</si>
  <si>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</si>
  <si>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</si>
  <si>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</si>
  <si>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</si>
  <si>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</si>
  <si>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</si>
  <si>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</si>
  <si>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</si>
  <si>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</si>
  <si>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</si>
  <si>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</si>
  <si>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</si>
  <si>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</si>
  <si>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</si>
  <si>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</si>
  <si>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</si>
  <si>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</si>
  <si>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</si>
  <si>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</si>
  <si>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</si>
  <si>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</si>
  <si>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</si>
  <si>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</si>
  <si>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</si>
  <si>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</si>
  <si>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</si>
  <si>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</si>
  <si>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</si>
  <si>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</si>
  <si>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</si>
  <si>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</si>
  <si>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</si>
  <si>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</si>
  <si>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</si>
  <si>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</si>
  <si>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</si>
  <si>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</si>
  <si>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</si>
  <si>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</si>
  <si>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</si>
  <si>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</si>
  <si>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</si>
  <si>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</si>
  <si>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</si>
  <si>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</si>
  <si>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</si>
  <si>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</si>
  <si>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</si>
  <si>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</si>
  <si>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</si>
  <si>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</si>
  <si>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</si>
  <si>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</si>
  <si>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</si>
  <si>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</si>
  <si>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</si>
  <si>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</si>
  <si>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</si>
  <si>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</si>
  <si>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</si>
  <si>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</si>
  <si>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</si>
  <si>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</si>
  <si>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</si>
  <si>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</si>
  <si>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</si>
  <si>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</si>
  <si>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</si>
  <si>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</si>
  <si>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</si>
  <si>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</si>
  <si>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</si>
  <si>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</si>
  <si>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</si>
  <si>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</si>
  <si>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</si>
  <si>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</si>
  <si>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</si>
  <si>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</si>
  <si>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</si>
  <si>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</si>
  <si>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</si>
  <si>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</si>
  <si>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</si>
  <si>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</si>
  <si>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</si>
  <si>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</si>
  <si>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</si>
  <si>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</si>
  <si>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</si>
  <si>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</si>
  <si>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</si>
  <si>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</si>
  <si>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</si>
  <si>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</si>
  <si>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</si>
  <si>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</si>
  <si>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</si>
  <si>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</si>
  <si>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</si>
  <si>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</si>
  <si>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</si>
  <si>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</si>
  <si>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</si>
  <si>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</si>
  <si>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</si>
  <si>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</si>
  <si>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</si>
  <si>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</si>
  <si>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</si>
  <si>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</si>
  <si>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</si>
  <si>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</si>
  <si>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</si>
  <si>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</si>
  <si>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</si>
  <si>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</si>
  <si>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</si>
  <si>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</si>
  <si>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</si>
  <si>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</si>
  <si>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</si>
  <si>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</si>
  <si>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</si>
  <si>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</si>
  <si>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</si>
  <si>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</si>
  <si>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</si>
  <si>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</si>
  <si>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</si>
  <si>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</si>
  <si>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</si>
  <si>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</si>
  <si>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</si>
  <si>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</si>
  <si>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</si>
  <si>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</si>
  <si>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</si>
  <si>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</si>
  <si>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</si>
  <si>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</si>
  <si>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</si>
  <si>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</si>
  <si>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</si>
  <si>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</si>
  <si>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</si>
  <si>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</si>
  <si>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</si>
  <si>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</si>
  <si>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</si>
  <si>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</si>
  <si>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</si>
  <si>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</si>
  <si>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</si>
  <si>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</si>
  <si>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</si>
  <si>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</si>
  <si>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</si>
  <si>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</si>
  <si>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</si>
  <si>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</si>
  <si>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</si>
  <si>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</si>
  <si>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</si>
  <si>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</si>
  <si>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</si>
  <si>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</si>
  <si>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</si>
  <si>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</si>
  <si>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</si>
  <si>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</si>
  <si>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</si>
  <si>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</si>
  <si>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</si>
  <si>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</si>
  <si>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</si>
  <si>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</si>
  <si>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</si>
  <si>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</si>
  <si>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</si>
  <si>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</si>
  <si>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</si>
  <si>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</si>
  <si>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</si>
  <si>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</si>
  <si>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</si>
  <si>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</si>
  <si>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</si>
  <si>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</si>
  <si>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</si>
  <si>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</si>
  <si>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</si>
  <si>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</si>
  <si>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</si>
  <si>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</si>
  <si>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</si>
  <si>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</si>
  <si>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</si>
  <si>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</si>
  <si>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</si>
  <si>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</si>
  <si>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</si>
  <si>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</si>
  <si>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</si>
  <si>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</si>
  <si>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</si>
  <si>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</si>
  <si>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</si>
  <si>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</si>
  <si>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</si>
  <si>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</si>
  <si>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</si>
  <si>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</si>
  <si>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</si>
  <si>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</si>
  <si>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</si>
  <si>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</si>
  <si>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</si>
  <si>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</si>
  <si>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</si>
  <si>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</si>
  <si>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</si>
  <si>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</si>
  <si>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</si>
  <si>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</si>
  <si>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</si>
  <si>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</si>
  <si>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</si>
  <si>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</si>
  <si>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</si>
  <si>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</si>
  <si>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</si>
  <si>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</si>
  <si>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</si>
  <si>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</si>
  <si>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</si>
  <si>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</si>
  <si>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</si>
  <si>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</si>
  <si>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</si>
  <si>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</si>
  <si>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</si>
  <si>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</si>
  <si>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</si>
  <si>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</si>
  <si>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</si>
  <si>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</si>
  <si>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</si>
  <si>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</si>
  <si>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</si>
  <si>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</si>
  <si>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</si>
  <si>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</si>
  <si>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</si>
  <si>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</si>
  <si>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</si>
  <si>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</si>
  <si>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</si>
  <si>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</si>
  <si>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</si>
  <si>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</si>
  <si>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</si>
  <si>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</si>
  <si>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</si>
  <si>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</si>
  <si>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</si>
  <si>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</si>
  <si>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</si>
  <si>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</si>
  <si>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</si>
  <si>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</si>
  <si>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</si>
  <si>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</si>
  <si>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</si>
  <si>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</si>
  <si>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</si>
  <si>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</si>
  <si>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</si>
  <si>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</si>
  <si>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</si>
  <si>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</si>
  <si>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</si>
  <si>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</si>
  <si>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</si>
  <si>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</si>
  <si>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</si>
  <si>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</si>
  <si>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</si>
  <si>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</si>
  <si>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</si>
  <si>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</si>
  <si>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</si>
  <si>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</si>
  <si>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</si>
  <si>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</si>
  <si>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</si>
  <si>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</si>
  <si>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</si>
  <si>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</si>
  <si>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</si>
  <si>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</si>
  <si>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</si>
  <si>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</si>
  <si>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</si>
  <si>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</si>
  <si>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</si>
  <si>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</si>
  <si>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</si>
  <si>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</si>
  <si>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</si>
  <si>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</si>
  <si>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</si>
  <si>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</si>
  <si>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</si>
  <si>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</si>
  <si>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</si>
  <si>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</si>
  <si>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</si>
  <si>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</si>
  <si>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</si>
  <si>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</si>
  <si>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</si>
  <si>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</si>
  <si>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</si>
  <si>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</si>
  <si>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</si>
  <si>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</si>
  <si>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</si>
  <si>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</si>
  <si>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</si>
  <si>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</si>
  <si>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</si>
  <si>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</si>
  <si>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</si>
  <si>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</si>
  <si>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</si>
  <si>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</si>
  <si>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</si>
  <si>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</si>
  <si>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</si>
  <si>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</si>
  <si>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</si>
  <si>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</si>
  <si>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</si>
  <si>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</si>
  <si>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</si>
  <si>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</si>
  <si>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</si>
  <si>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</si>
  <si>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</si>
  <si>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</si>
  <si>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</si>
  <si>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</si>
  <si>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</si>
  <si>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</si>
  <si>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</si>
  <si>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</si>
  <si>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</si>
  <si>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</si>
  <si>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</si>
  <si>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</si>
  <si>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</si>
  <si>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</si>
  <si>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</si>
  <si>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</si>
  <si>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</si>
  <si>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</si>
  <si>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</si>
  <si>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</si>
  <si>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</si>
  <si>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</si>
  <si>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</si>
  <si>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</si>
  <si>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</si>
  <si>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</si>
  <si>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</si>
  <si>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</si>
  <si>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</si>
  <si>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</si>
  <si>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</si>
  <si>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</si>
  <si>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</si>
  <si>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</si>
  <si>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</si>
  <si>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</si>
  <si>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</si>
  <si>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</si>
  <si>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</si>
  <si>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</si>
  <si>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</si>
  <si>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</si>
  <si>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</si>
  <si>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</si>
  <si>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</si>
  <si>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</si>
  <si>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</si>
  <si>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</si>
  <si>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</si>
  <si>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</si>
  <si>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</si>
  <si>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</si>
  <si>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</si>
  <si>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</si>
  <si>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</si>
  <si>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</si>
  <si>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</si>
  <si>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</si>
  <si>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</si>
  <si>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</si>
  <si>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</si>
  <si>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</si>
  <si>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</si>
  <si>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</si>
  <si>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</si>
  <si>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</si>
  <si>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</si>
  <si>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</si>
  <si>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</si>
  <si>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</si>
  <si>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</si>
  <si>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</si>
  <si>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</si>
  <si>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</si>
  <si>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</si>
  <si>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</si>
  <si>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</si>
  <si>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</si>
  <si>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</si>
  <si>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</si>
  <si>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</si>
  <si>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</si>
  <si>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</si>
  <si>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</si>
  <si>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</si>
  <si>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</si>
  <si>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</si>
  <si>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</si>
  <si>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</si>
  <si>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</si>
  <si>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</si>
  <si>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</si>
  <si>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</si>
  <si>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</si>
  <si>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</si>
  <si>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</si>
  <si>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</si>
  <si>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</si>
  <si>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</si>
  <si>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</si>
  <si>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</si>
  <si>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</si>
  <si>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</si>
  <si>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</si>
  <si>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</si>
  <si>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</si>
  <si>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</si>
  <si>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</si>
  <si>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</si>
  <si>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</si>
  <si>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</si>
  <si>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</si>
  <si>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</si>
  <si>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</si>
  <si>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</si>
  <si>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</si>
  <si>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</si>
  <si>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</si>
  <si>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</si>
  <si>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</si>
  <si>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</si>
  <si>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</si>
  <si>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</si>
  <si>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</si>
  <si>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</si>
  <si>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</si>
  <si>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</si>
  <si>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</si>
  <si>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</si>
  <si>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</si>
  <si>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</si>
  <si>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</si>
  <si>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</si>
  <si>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</si>
  <si>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</si>
  <si>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</si>
  <si>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</si>
  <si>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</si>
  <si>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</si>
  <si>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</si>
  <si>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</si>
  <si>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</si>
  <si>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</si>
  <si>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</si>
  <si>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</si>
  <si>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</si>
  <si>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</si>
  <si>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</si>
  <si>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</si>
  <si>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</si>
  <si>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</si>
  <si>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</si>
  <si>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</si>
  <si>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</si>
  <si>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</si>
  <si>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</si>
  <si>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</si>
  <si>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</si>
  <si>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</si>
  <si>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</si>
  <si>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</si>
  <si>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</si>
  <si>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</si>
  <si>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</si>
  <si>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</si>
  <si>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</si>
  <si>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</si>
  <si>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</si>
  <si>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</si>
  <si>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</si>
  <si>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</si>
  <si>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</si>
  <si>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</si>
  <si>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</si>
  <si>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</si>
  <si>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</si>
  <si>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</si>
  <si>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</si>
  <si>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</si>
  <si>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</si>
  <si>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</si>
  <si>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</si>
  <si>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</si>
  <si>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</si>
  <si>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</si>
  <si>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</si>
  <si>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</si>
  <si>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</si>
  <si>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</si>
  <si>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</si>
  <si>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</si>
  <si>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</si>
  <si>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</si>
  <si>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</si>
  <si>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</si>
  <si>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</si>
  <si>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</si>
  <si>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</si>
  <si>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</si>
  <si>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</si>
  <si>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</si>
  <si>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</si>
  <si>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</si>
  <si>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</si>
  <si>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</si>
  <si>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</si>
  <si>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</si>
  <si>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</si>
  <si>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</si>
  <si>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</si>
  <si>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</si>
  <si>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</si>
  <si>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</si>
  <si>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</si>
  <si>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</si>
  <si>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</si>
  <si>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</si>
  <si>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</si>
  <si>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</si>
  <si>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</si>
  <si>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</si>
  <si>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</si>
  <si>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</si>
  <si>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</si>
  <si>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</si>
  <si>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</si>
  <si>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</si>
  <si>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</si>
  <si>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</si>
  <si>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</si>
  <si>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</si>
  <si>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</si>
  <si>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</si>
  <si>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</si>
  <si>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</si>
  <si>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</si>
  <si>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</si>
  <si>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</si>
  <si>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</si>
  <si>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</si>
  <si>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</si>
  <si>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</si>
  <si>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</si>
  <si>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</si>
  <si>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</si>
  <si>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</si>
  <si>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</si>
  <si>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</si>
  <si>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</si>
  <si>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</si>
  <si>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</si>
  <si>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</si>
  <si>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</si>
  <si>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</si>
  <si>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</si>
  <si>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</si>
  <si>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</si>
  <si>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</si>
  <si>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</si>
  <si>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</si>
  <si>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</si>
  <si>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</si>
  <si>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</si>
  <si>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</si>
  <si>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</si>
  <si>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</si>
  <si>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</si>
  <si>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</si>
  <si>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</si>
  <si>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</si>
  <si>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</si>
  <si>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</si>
  <si>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</si>
  <si>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</si>
  <si>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</si>
  <si>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</si>
  <si>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</si>
  <si>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</si>
  <si>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</si>
  <si>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</si>
  <si>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</si>
  <si>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</si>
  <si>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</si>
  <si>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</si>
  <si>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</si>
  <si>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</si>
  <si>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</si>
  <si>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</si>
  <si>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</si>
  <si>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</si>
  <si>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</si>
  <si>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</si>
  <si>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</si>
  <si>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</si>
  <si>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</si>
  <si>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</si>
  <si>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</si>
  <si>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</si>
  <si>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</si>
  <si>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</si>
  <si>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</si>
  <si>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</si>
  <si>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</si>
  <si>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</si>
  <si>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</si>
  <si>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</si>
  <si>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</si>
  <si>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</si>
  <si>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</si>
  <si>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</si>
  <si>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</si>
  <si>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</si>
  <si>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</si>
  <si>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</si>
  <si>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</si>
  <si>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</si>
  <si>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</si>
  <si>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</si>
  <si>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</si>
  <si>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</si>
  <si>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</si>
  <si>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</si>
  <si>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</si>
  <si>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</si>
  <si>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</si>
  <si>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</si>
  <si>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</si>
  <si>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</si>
  <si>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</si>
  <si>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</si>
  <si>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</si>
  <si>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</si>
  <si>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</si>
  <si>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</si>
  <si>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</si>
  <si>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</si>
  <si>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</si>
  <si>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</si>
  <si>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</si>
  <si>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</si>
  <si>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</si>
  <si>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</si>
  <si>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</si>
  <si>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</si>
  <si>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</si>
  <si>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</si>
  <si>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</si>
  <si>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</si>
  <si>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</si>
  <si>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</si>
  <si>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</si>
  <si>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</si>
  <si>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</si>
  <si>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</si>
  <si>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</si>
  <si>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</si>
  <si>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</si>
  <si>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</si>
  <si>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</si>
  <si>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</si>
  <si>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</si>
  <si>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</si>
  <si>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</si>
  <si>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</si>
  <si>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</si>
  <si>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</si>
  <si>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</si>
  <si>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</si>
  <si>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</si>
  <si>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</si>
  <si>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</si>
  <si>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</si>
  <si>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</si>
  <si>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</si>
  <si>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</si>
  <si>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</si>
  <si>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</si>
  <si>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</si>
  <si>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</si>
  <si>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</si>
  <si>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</si>
  <si>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</si>
  <si>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</si>
  <si>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</si>
  <si>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</si>
  <si>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</si>
  <si>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</si>
  <si>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</si>
  <si>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</si>
  <si>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</si>
  <si>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</si>
  <si>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</si>
  <si>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</si>
  <si>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</si>
  <si>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</si>
  <si>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</si>
  <si>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</si>
  <si>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</si>
  <si>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</si>
  <si>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</si>
  <si>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</si>
  <si>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</si>
  <si>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</si>
  <si>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</si>
  <si>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</si>
  <si>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</si>
  <si>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</si>
  <si>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</si>
  <si>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</si>
  <si>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</si>
  <si>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</si>
  <si>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</si>
  <si>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</si>
  <si>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</si>
  <si>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</si>
  <si>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</si>
  <si>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</si>
  <si>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</si>
  <si>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</si>
  <si>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</si>
  <si>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</si>
  <si>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</si>
  <si>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</si>
  <si>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</si>
  <si>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</si>
  <si>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</si>
  <si>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</si>
  <si>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</si>
  <si>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</si>
  <si>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</si>
  <si>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</si>
  <si>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</si>
  <si>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</si>
  <si>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</si>
  <si>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</si>
  <si>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</si>
  <si>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</si>
  <si>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</si>
  <si>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</si>
  <si>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</si>
  <si>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</si>
  <si>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</si>
  <si>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</si>
  <si>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</si>
  <si>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</si>
  <si>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</si>
  <si>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</si>
  <si>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</si>
  <si>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</si>
  <si>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</si>
  <si>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</si>
  <si>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</si>
  <si>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</si>
  <si>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</si>
  <si>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</si>
  <si>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</si>
  <si>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</si>
  <si>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</si>
  <si>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</si>
  <si>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</si>
  <si>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</si>
  <si>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</si>
  <si>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</si>
  <si>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</si>
  <si>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</si>
  <si>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</si>
  <si>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</si>
  <si>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</si>
  <si>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</si>
  <si>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</si>
  <si>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</si>
  <si>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</si>
  <si>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</si>
  <si>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</si>
  <si>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</si>
  <si>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</si>
  <si>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</si>
  <si>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</si>
  <si>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</si>
  <si>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</si>
  <si>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</si>
  <si>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</si>
  <si>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</si>
  <si>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</si>
  <si>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</si>
  <si>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</si>
  <si>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</si>
  <si>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</si>
  <si>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</si>
  <si>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</si>
  <si>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</si>
  <si>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</si>
  <si>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</si>
  <si>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</si>
  <si>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</si>
  <si>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</si>
  <si>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</si>
  <si>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</si>
  <si>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</si>
  <si>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</si>
  <si>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</si>
  <si>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</si>
  <si>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</si>
  <si>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</si>
  <si>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</si>
  <si>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</si>
  <si>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</si>
  <si>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</si>
  <si>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</si>
  <si>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</si>
  <si>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</si>
  <si>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</si>
  <si>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</si>
  <si>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</si>
  <si>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</si>
  <si>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</si>
  <si>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</si>
  <si>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</si>
  <si>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</si>
  <si>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</si>
  <si>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</si>
  <si>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</si>
  <si>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</si>
  <si>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</si>
  <si>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</si>
  <si>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</si>
  <si>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</si>
  <si>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</si>
  <si>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</si>
  <si>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</si>
  <si>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</si>
  <si>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</si>
  <si>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</si>
  <si>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</si>
  <si>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</si>
  <si>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</si>
  <si>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</si>
  <si>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</si>
  <si>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</si>
  <si>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</si>
  <si>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</si>
  <si>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</si>
  <si>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</si>
  <si>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</si>
  <si>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</si>
  <si>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</si>
  <si>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</si>
  <si>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</si>
  <si>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</si>
  <si>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</si>
  <si>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</si>
  <si>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</si>
  <si>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</si>
  <si>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</si>
  <si>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</si>
  <si>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</si>
  <si>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</si>
  <si>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</si>
  <si>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</si>
  <si>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</si>
  <si>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</si>
  <si>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</si>
  <si>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</si>
  <si>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</si>
  <si>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</si>
  <si>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</si>
  <si>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</si>
  <si>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</si>
  <si>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</si>
  <si>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</si>
  <si>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</si>
  <si>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</si>
  <si>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</si>
  <si>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</si>
  <si>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</si>
  <si>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</si>
  <si>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</si>
  <si>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</si>
  <si>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</si>
  <si>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</si>
  <si>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</si>
  <si>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</si>
  <si>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</si>
  <si>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</si>
  <si>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</si>
  <si>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</si>
  <si>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</si>
  <si>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</si>
  <si>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</si>
  <si>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</si>
  <si>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</si>
  <si>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</si>
  <si>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</si>
  <si>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</si>
  <si>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</si>
  <si>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</si>
  <si>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</si>
  <si>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</si>
  <si>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</si>
  <si>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</si>
  <si>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</si>
  <si>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</si>
  <si>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</si>
  <si>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</si>
  <si>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</si>
  <si>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</si>
  <si>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</si>
  <si>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</si>
  <si>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</si>
  <si>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</si>
  <si>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</si>
  <si>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</si>
  <si>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</si>
  <si>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</si>
  <si>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</si>
  <si>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</si>
  <si>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</si>
  <si>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</si>
  <si>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</si>
  <si>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</si>
  <si>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</si>
  <si>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</si>
  <si>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</si>
  <si>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</si>
  <si>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</si>
  <si>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</si>
  <si>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</si>
  <si>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</si>
  <si>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</si>
  <si>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</si>
  <si>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</si>
  <si>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</si>
  <si>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</si>
  <si>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</si>
  <si>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</si>
  <si>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</si>
  <si>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</si>
  <si>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</si>
  <si>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</si>
  <si>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</si>
  <si>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</si>
  <si>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</si>
  <si>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</si>
  <si>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</si>
  <si>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</si>
  <si>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</si>
  <si>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</si>
  <si>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</si>
  <si>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</si>
  <si>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</si>
  <si>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</si>
  <si>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</si>
  <si>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</si>
  <si>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</si>
  <si>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</si>
  <si>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</si>
  <si>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</si>
  <si>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</si>
  <si>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</si>
  <si>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</si>
  <si>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</si>
  <si>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</si>
  <si>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</si>
  <si>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</si>
  <si>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</si>
  <si>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</si>
  <si>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</si>
  <si>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</si>
  <si>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</si>
  <si>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</si>
  <si>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</si>
  <si>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</si>
  <si>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</si>
  <si>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</si>
  <si>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</si>
  <si>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</si>
  <si>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</si>
  <si>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</si>
  <si>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</si>
  <si>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</si>
  <si>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</si>
  <si>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</si>
  <si>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</si>
  <si>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</si>
  <si>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</si>
  <si>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</si>
  <si>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</si>
  <si>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</si>
  <si>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</si>
  <si>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</si>
  <si>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</si>
  <si>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</si>
  <si>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</si>
  <si>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</si>
  <si>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</si>
  <si>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</si>
  <si>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</si>
  <si>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</si>
  <si>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</si>
  <si>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</si>
  <si>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</si>
  <si>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</si>
  <si>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</si>
  <si>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</si>
  <si>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</si>
  <si>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</si>
  <si>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</si>
  <si>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</si>
  <si>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</si>
  <si>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</si>
  <si>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</si>
  <si>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</si>
  <si>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</si>
  <si>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</si>
  <si>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</si>
  <si>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</si>
  <si>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</si>
  <si>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</si>
  <si>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</si>
  <si>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</si>
  <si>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</si>
  <si>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</si>
  <si>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</si>
  <si>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</si>
  <si>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</si>
  <si>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</si>
  <si>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</si>
  <si>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</si>
  <si>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</si>
  <si>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</si>
  <si>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</si>
  <si>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</si>
  <si>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</si>
  <si>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</si>
  <si>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</si>
  <si>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</si>
  <si>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</si>
  <si>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</si>
  <si>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</si>
  <si>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</si>
  <si>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</si>
  <si>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</si>
  <si>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</si>
  <si>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</si>
  <si>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</si>
  <si>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</si>
  <si>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</si>
  <si>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</si>
  <si>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</si>
  <si>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</si>
  <si>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</si>
  <si>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</si>
  <si>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</si>
  <si>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</si>
  <si>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</si>
  <si>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</si>
  <si>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</si>
  <si>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</si>
  <si>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</si>
  <si>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</si>
  <si>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</si>
  <si>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</si>
  <si>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</si>
  <si>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</si>
  <si>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</si>
  <si>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</si>
  <si>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</si>
  <si>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</si>
  <si>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</si>
  <si>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</si>
  <si>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</si>
  <si>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</si>
  <si>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</si>
  <si>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</si>
  <si>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</si>
  <si>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</si>
  <si>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</si>
  <si>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</si>
  <si>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</si>
  <si>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</si>
  <si>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</si>
  <si>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</si>
  <si>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</si>
  <si>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</si>
  <si>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</si>
  <si>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</si>
  <si>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</si>
  <si>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</si>
  <si>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</si>
  <si>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</si>
  <si>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</si>
  <si>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</si>
  <si>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</si>
  <si>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</si>
  <si>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</si>
  <si>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</si>
  <si>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</si>
  <si>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</si>
  <si>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</si>
  <si>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</si>
  <si>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</si>
  <si>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</si>
  <si>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</si>
  <si>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</si>
  <si>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</si>
  <si>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</si>
  <si>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</si>
  <si>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</si>
  <si>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</si>
  <si>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</si>
  <si>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</si>
  <si>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</si>
  <si>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</si>
  <si>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</si>
  <si>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</si>
  <si>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</si>
  <si>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</si>
  <si>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</si>
  <si>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</si>
  <si>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</si>
  <si>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</si>
  <si>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</si>
  <si>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</si>
  <si>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</si>
  <si>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</si>
  <si>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</si>
  <si>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</si>
  <si>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</si>
  <si>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</si>
  <si>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</si>
  <si>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</si>
  <si>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</si>
  <si>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</si>
  <si>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</si>
  <si>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</si>
  <si>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</si>
  <si>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</si>
  <si>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</si>
  <si>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</si>
  <si>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</si>
  <si>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</si>
  <si>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</si>
  <si>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</si>
  <si>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</si>
  <si>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</si>
  <si>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</si>
  <si>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</si>
  <si>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</si>
  <si>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</si>
  <si>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</si>
  <si>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</si>
  <si>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</si>
  <si>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</si>
  <si>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</si>
  <si>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</si>
  <si>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</si>
  <si>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</si>
  <si>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</si>
  <si>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</si>
  <si>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</si>
  <si>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</si>
  <si>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</si>
  <si>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</si>
  <si>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</si>
  <si>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</si>
  <si>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</si>
  <si>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</si>
  <si>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</si>
  <si>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</si>
  <si>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</si>
  <si>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</si>
  <si>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</si>
  <si>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</si>
  <si>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</si>
  <si>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</si>
  <si>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</si>
  <si>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</si>
  <si>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</si>
  <si>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</si>
  <si>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</si>
  <si>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</si>
  <si>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</si>
  <si>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</si>
  <si>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</si>
  <si>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</si>
  <si>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</si>
  <si>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</si>
  <si>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</si>
  <si>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</si>
  <si>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</si>
  <si>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</si>
  <si>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</si>
  <si>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</si>
  <si>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</si>
  <si>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</si>
  <si>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</si>
  <si>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</si>
  <si>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</si>
  <si>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</si>
  <si>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</si>
  <si>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</si>
  <si>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</si>
  <si>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</si>
  <si>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</si>
  <si>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</si>
  <si>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</si>
  <si>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</si>
  <si>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</si>
  <si>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</si>
  <si>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</si>
  <si>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</si>
  <si>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</si>
  <si>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</si>
  <si>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</si>
  <si>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</si>
  <si>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</si>
  <si>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</si>
  <si>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</si>
  <si>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</si>
  <si>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</si>
  <si>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</si>
  <si>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</si>
  <si>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</si>
  <si>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</si>
  <si>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</si>
  <si>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</si>
  <si>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</si>
  <si>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</si>
  <si>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</si>
  <si>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</si>
  <si>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</si>
  <si>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</si>
  <si>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</si>
  <si>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</si>
  <si>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</si>
  <si>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</si>
  <si>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</si>
  <si>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</si>
  <si>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</si>
  <si>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</si>
  <si>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</si>
  <si>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</si>
  <si>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</si>
  <si>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</si>
  <si>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</si>
  <si>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</si>
  <si>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</si>
  <si>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</si>
  <si>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</si>
  <si>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</si>
  <si>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</si>
  <si>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</si>
  <si>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</si>
  <si>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</si>
  <si>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</si>
  <si>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</si>
  <si>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</si>
  <si>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</si>
  <si>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</si>
  <si>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</si>
  <si>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</si>
  <si>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</si>
  <si>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</si>
  <si>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</si>
  <si>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</si>
  <si>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</si>
  <si>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</si>
  <si>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</si>
  <si>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</si>
  <si>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</si>
  <si>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</si>
  <si>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</si>
  <si>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</si>
  <si>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</si>
  <si>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</si>
  <si>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</si>
  <si>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</si>
  <si>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</si>
  <si>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</si>
  <si>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</si>
  <si>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</si>
  <si>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</si>
  <si>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</si>
  <si>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</si>
  <si>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</si>
  <si>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</si>
  <si>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</si>
  <si>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</si>
  <si>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</si>
  <si>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</si>
  <si>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</si>
  <si>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</si>
  <si>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</si>
  <si>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</si>
  <si>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</si>
  <si>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</si>
  <si>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</si>
  <si>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</si>
  <si>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</si>
  <si>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</si>
  <si>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</si>
  <si>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</si>
  <si>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</si>
  <si>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</si>
  <si>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</si>
  <si>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</si>
  <si>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</si>
  <si>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</si>
  <si>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</si>
  <si>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</si>
  <si>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</si>
  <si>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</si>
  <si>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</si>
  <si>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</si>
  <si>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</si>
  <si>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</si>
  <si>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</si>
  <si>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</si>
  <si>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</si>
  <si>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</si>
  <si>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</si>
  <si>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</si>
  <si>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</si>
  <si>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</si>
  <si>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</si>
  <si>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</si>
  <si>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</si>
  <si>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</si>
  <si>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</si>
  <si>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</si>
  <si>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</si>
  <si>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</si>
  <si>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</si>
  <si>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</si>
  <si>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</si>
  <si>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</si>
  <si>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</si>
  <si>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</si>
  <si>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</si>
  <si>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</si>
  <si>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</si>
  <si>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</si>
  <si>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</si>
  <si>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</si>
  <si>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</si>
  <si>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</si>
  <si>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</si>
  <si>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</si>
  <si>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</si>
  <si>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</si>
  <si>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</si>
  <si>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</si>
  <si>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</si>
  <si>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</si>
  <si>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</si>
  <si>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</si>
  <si>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</si>
  <si>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</si>
  <si>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</si>
  <si>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</si>
  <si>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</si>
  <si>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</si>
  <si>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</si>
  <si>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</si>
  <si>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</si>
  <si>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</si>
  <si>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</si>
  <si>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</si>
  <si>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</si>
  <si>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</si>
  <si>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</si>
  <si>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</si>
  <si>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</si>
  <si>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</si>
  <si>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</si>
  <si>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</si>
  <si>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</si>
  <si>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</si>
  <si>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</si>
  <si>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</si>
  <si>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</si>
  <si>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</si>
  <si>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</si>
  <si>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</si>
  <si>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</si>
  <si>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</si>
  <si>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</si>
  <si>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</si>
  <si>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</si>
  <si>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</si>
  <si>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</si>
  <si>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</si>
  <si>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</si>
  <si>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</si>
  <si>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</si>
  <si>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</si>
  <si>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</si>
  <si>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</si>
  <si>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</si>
  <si>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</si>
  <si>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</si>
  <si>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</si>
  <si>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</si>
  <si>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</si>
  <si>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</si>
  <si>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</si>
  <si>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</si>
  <si>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</si>
  <si>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</si>
  <si>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</si>
  <si>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</si>
  <si>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</si>
  <si>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</si>
  <si>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</si>
  <si>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</si>
  <si>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</si>
  <si>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</si>
  <si>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</si>
  <si>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</si>
  <si>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</si>
  <si>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</si>
  <si>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</si>
  <si>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</si>
  <si>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</si>
  <si>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</si>
  <si>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</si>
  <si>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</si>
  <si>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</si>
  <si>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</si>
  <si>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</si>
  <si>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</si>
  <si>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</si>
  <si>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</si>
  <si>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</si>
  <si>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</si>
  <si>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</si>
  <si>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</si>
  <si>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</si>
  <si>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</si>
  <si>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</si>
  <si>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</si>
  <si>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</si>
  <si>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</si>
  <si>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</si>
  <si>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</si>
  <si>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</si>
  <si>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</si>
  <si>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</si>
  <si>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</si>
  <si>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</si>
  <si>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</si>
  <si>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</si>
  <si>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</si>
  <si>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</si>
  <si>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</si>
  <si>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</si>
  <si>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</si>
  <si>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</si>
  <si>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</si>
  <si>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</si>
  <si>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</si>
  <si>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</si>
  <si>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</si>
  <si>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</si>
  <si>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</si>
  <si>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</si>
  <si>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</si>
  <si>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</si>
  <si>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</si>
  <si>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</si>
  <si>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</si>
  <si>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</si>
  <si>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</si>
  <si>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</si>
  <si>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</si>
  <si>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</si>
  <si>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</si>
  <si>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</si>
  <si>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</si>
  <si>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</si>
  <si>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</si>
  <si>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</si>
  <si>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</si>
  <si>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</si>
  <si>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</si>
  <si>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</si>
  <si>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</si>
  <si>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</si>
  <si>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</si>
  <si>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</si>
  <si>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</si>
  <si>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</si>
  <si>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</si>
  <si>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</si>
  <si>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</si>
  <si>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</si>
  <si>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</si>
  <si>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</si>
  <si>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</si>
  <si>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</si>
  <si>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</si>
  <si>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</si>
  <si>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</si>
  <si>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</si>
  <si>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</si>
  <si>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</si>
  <si>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</si>
  <si>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</si>
  <si>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</si>
  <si>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</si>
  <si>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</si>
  <si>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</si>
  <si>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</si>
  <si>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</si>
  <si>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</si>
  <si>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</si>
  <si>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</si>
  <si>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</si>
  <si>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</si>
  <si>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</si>
  <si>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</si>
  <si>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</si>
  <si>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</si>
  <si>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</si>
  <si>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</si>
  <si>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</si>
  <si>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</si>
  <si>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</si>
  <si>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</si>
  <si>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</si>
  <si>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</si>
  <si>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</si>
  <si>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</si>
  <si>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</si>
  <si>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</si>
  <si>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</si>
  <si>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</si>
  <si>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</si>
  <si>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</si>
  <si>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</si>
  <si>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</si>
  <si>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</si>
  <si>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</si>
  <si>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</si>
  <si>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</si>
  <si>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</si>
  <si>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</si>
  <si>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</si>
  <si>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</si>
  <si>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</si>
  <si>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</si>
  <si>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</si>
  <si>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</si>
  <si>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</si>
  <si>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</si>
  <si>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</si>
  <si>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</si>
  <si>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</si>
  <si>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</si>
  <si>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</si>
  <si>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</si>
  <si>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</si>
  <si>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</si>
  <si>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</si>
  <si>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</si>
  <si>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</si>
  <si>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</si>
  <si>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</si>
  <si>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</si>
  <si>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</si>
  <si>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</si>
  <si>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</si>
  <si>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</si>
  <si>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</si>
  <si>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</si>
  <si>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</si>
  <si>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</si>
  <si>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</si>
  <si>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</si>
  <si>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</si>
  <si>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</si>
  <si>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</si>
  <si>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</si>
  <si>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</si>
  <si>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</si>
  <si>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</si>
  <si>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</si>
  <si>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</si>
  <si>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</si>
  <si>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</si>
  <si>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</si>
  <si>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</si>
  <si>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</si>
  <si>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</si>
  <si>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</si>
  <si>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</si>
  <si>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</si>
  <si>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</si>
  <si>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</si>
  <si>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</si>
  <si>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</si>
  <si>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</si>
  <si>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</si>
  <si>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</si>
  <si>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</si>
  <si>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</si>
  <si>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</si>
  <si>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</si>
  <si>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</si>
  <si>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</si>
  <si>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</si>
  <si>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</si>
  <si>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</si>
  <si>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</si>
  <si>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</si>
  <si>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</si>
  <si>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</si>
  <si>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</si>
  <si>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</si>
  <si>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</si>
  <si>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</si>
  <si>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</si>
  <si>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</si>
  <si>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</si>
  <si>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</si>
  <si>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</si>
  <si>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</si>
  <si>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</si>
  <si>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</si>
  <si>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</si>
  <si>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</si>
  <si>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</si>
  <si>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</si>
  <si>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</si>
  <si>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</si>
  <si>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</si>
  <si>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</si>
  <si>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</si>
  <si>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</si>
  <si>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</si>
  <si>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</si>
  <si>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</si>
  <si>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</si>
  <si>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</si>
  <si>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</si>
  <si>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</si>
  <si>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</si>
  <si>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</si>
  <si>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</si>
  <si>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</si>
  <si>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</si>
  <si>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</si>
  <si>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</si>
  <si>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</si>
  <si>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</si>
  <si>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</si>
  <si>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</si>
  <si>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</si>
  <si>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</si>
  <si>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</si>
  <si>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</si>
  <si>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</si>
  <si>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</si>
  <si>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</si>
  <si>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</si>
  <si>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</si>
  <si>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</si>
  <si>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</si>
  <si>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</si>
  <si>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</si>
  <si>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</si>
  <si>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</si>
  <si>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</si>
  <si>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</si>
  <si>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</si>
  <si>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</si>
  <si>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</si>
  <si>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</si>
  <si>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</si>
  <si>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</si>
  <si>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</si>
  <si>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</si>
  <si>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</si>
  <si>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</si>
  <si>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</si>
  <si>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</si>
  <si>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</si>
  <si>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</si>
  <si>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</si>
  <si>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</si>
  <si>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</si>
  <si>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</si>
  <si>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</si>
  <si>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</si>
  <si>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</si>
  <si>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</si>
  <si>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</si>
  <si>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</si>
  <si>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</si>
  <si>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</si>
  <si>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</si>
  <si>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</si>
  <si>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</si>
  <si>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</si>
  <si>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</si>
  <si>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</si>
  <si>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</si>
  <si>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</si>
  <si>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</si>
  <si>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</si>
  <si>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</si>
  <si>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</si>
  <si>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</si>
  <si>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</si>
  <si>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</si>
  <si>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</si>
  <si>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</si>
  <si>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</si>
  <si>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</si>
  <si>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</si>
  <si>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</si>
  <si>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</si>
  <si>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</si>
  <si>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</si>
  <si>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</si>
  <si>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</si>
  <si>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</si>
  <si>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</si>
  <si>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</si>
  <si>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</si>
  <si>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</si>
  <si>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</si>
  <si>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</si>
  <si>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</si>
  <si>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</si>
  <si>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</si>
  <si>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</si>
  <si>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</si>
  <si>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</si>
  <si>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</si>
  <si>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</si>
  <si>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</si>
  <si>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</si>
  <si>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</si>
  <si>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</si>
  <si>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</si>
  <si>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</si>
  <si>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</si>
  <si>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</si>
  <si>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</si>
  <si>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</si>
  <si>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</si>
  <si>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</si>
  <si>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</si>
  <si>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</si>
  <si>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</si>
  <si>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</si>
  <si>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</si>
  <si>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</si>
  <si>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</si>
  <si>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</si>
  <si>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</si>
  <si>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</si>
  <si>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</si>
  <si>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</si>
  <si>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</si>
  <si>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</si>
  <si>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</si>
  <si>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</si>
  <si>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</si>
  <si>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</si>
  <si>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</si>
  <si>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</si>
  <si>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</si>
  <si>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</si>
  <si>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</si>
  <si>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</si>
  <si>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</si>
  <si>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</si>
  <si>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</si>
  <si>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</si>
  <si>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</si>
  <si>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</si>
  <si>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</si>
  <si>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</si>
  <si>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</si>
  <si>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</si>
  <si>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</si>
  <si>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</si>
  <si>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</si>
  <si>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</si>
  <si>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</si>
  <si>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</si>
  <si>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</si>
  <si>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</si>
  <si>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</si>
  <si>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</si>
  <si>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</si>
  <si>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</si>
  <si>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</si>
  <si>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</si>
  <si>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</si>
  <si>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</si>
  <si>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</si>
  <si>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</si>
  <si>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</si>
  <si>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</si>
  <si>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</si>
  <si>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</si>
  <si>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</si>
  <si>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</si>
  <si>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</si>
  <si>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</si>
  <si>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</si>
  <si>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</si>
  <si>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</si>
  <si>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</si>
  <si>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</si>
  <si>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</si>
  <si>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</si>
  <si>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</si>
  <si>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</si>
  <si>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</si>
  <si>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</si>
  <si>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</si>
  <si>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</si>
  <si>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</si>
  <si>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</si>
  <si>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</si>
  <si>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</si>
  <si>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</si>
  <si>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</si>
  <si>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</si>
  <si>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</si>
  <si>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</si>
  <si>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</si>
  <si>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</si>
  <si>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</si>
  <si>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</si>
  <si>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</si>
  <si>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</si>
  <si>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</si>
  <si>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</si>
  <si>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</si>
  <si>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</si>
  <si>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</si>
  <si>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</si>
  <si>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</si>
  <si>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</si>
  <si>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</si>
  <si>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</si>
  <si>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</si>
  <si>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</si>
  <si>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</si>
  <si>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</si>
  <si>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</si>
  <si>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</si>
  <si>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</si>
  <si>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</si>
  <si>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</si>
  <si>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</si>
  <si>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</si>
  <si>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</si>
  <si>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</si>
  <si>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</si>
  <si>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</si>
  <si>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</si>
  <si>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</si>
  <si>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</si>
  <si>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</si>
  <si>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</si>
  <si>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</si>
  <si>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</si>
  <si>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</si>
  <si>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</si>
  <si>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</si>
  <si>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</si>
  <si>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</si>
  <si>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</si>
  <si>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</si>
  <si>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</si>
  <si>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</si>
  <si>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</si>
  <si>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</si>
  <si>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</si>
  <si>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</si>
  <si>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</si>
  <si>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</si>
  <si>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</si>
  <si>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</si>
  <si>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</si>
  <si>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</si>
  <si>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</si>
  <si>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</si>
  <si>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</si>
  <si>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</si>
  <si>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</si>
  <si>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</si>
  <si>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</si>
  <si>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</si>
  <si>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</si>
  <si>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</si>
  <si>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</si>
  <si>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</si>
  <si>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</si>
  <si>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</si>
  <si>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</si>
  <si>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</si>
  <si>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</si>
  <si>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</si>
  <si>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</si>
  <si>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</si>
  <si>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</si>
  <si>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</si>
  <si>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</si>
  <si>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</si>
  <si>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</si>
  <si>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</si>
  <si>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</si>
  <si>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</si>
  <si>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</si>
  <si>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</si>
  <si>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</si>
  <si>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</si>
  <si>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</si>
  <si>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</si>
  <si>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</si>
  <si>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</si>
  <si>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</si>
  <si>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</si>
  <si>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</si>
  <si>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</si>
  <si>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</si>
  <si>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</si>
  <si>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</si>
  <si>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</si>
  <si>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</si>
  <si>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</si>
  <si>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</si>
  <si>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</si>
  <si>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</si>
  <si>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</si>
  <si>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</si>
  <si>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</si>
  <si>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</si>
  <si>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</si>
  <si>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</si>
  <si>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</si>
  <si>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</si>
  <si>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</si>
  <si>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</si>
  <si>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</si>
  <si>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</si>
  <si>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</si>
  <si>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</si>
  <si>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</si>
  <si>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</si>
  <si>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</si>
  <si>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</si>
  <si>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</si>
  <si>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</si>
  <si>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</si>
  <si>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</si>
  <si>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</si>
  <si>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</si>
  <si>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</si>
  <si>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</si>
  <si>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</si>
  <si>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</si>
  <si>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</si>
  <si>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</si>
  <si>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</si>
  <si>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</si>
  <si>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</si>
  <si>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</si>
  <si>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</si>
  <si>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</si>
  <si>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</si>
  <si>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</si>
  <si>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</si>
  <si>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</si>
  <si>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</si>
  <si>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</si>
  <si>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</si>
  <si>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</si>
  <si>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</si>
  <si>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</si>
  <si>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</si>
  <si>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</si>
  <si>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</si>
  <si>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</si>
  <si>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</si>
  <si>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</si>
  <si>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</si>
  <si>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</si>
  <si>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</si>
  <si>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</si>
  <si>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</si>
  <si>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</si>
  <si>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</si>
  <si>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</si>
  <si>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</si>
  <si>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</si>
  <si>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</si>
  <si>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</si>
  <si>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</si>
  <si>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</si>
  <si>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</si>
  <si>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</si>
  <si>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</si>
  <si>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</si>
  <si>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</si>
  <si>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</si>
  <si>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</si>
  <si>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</si>
  <si>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</si>
  <si>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</si>
  <si>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</si>
  <si>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</si>
  <si>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</si>
  <si>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</si>
  <si>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</si>
  <si>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</si>
  <si>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</si>
  <si>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</si>
  <si>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</si>
  <si>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</si>
  <si>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</si>
  <si>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</si>
  <si>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</si>
  <si>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</si>
  <si>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</si>
  <si>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</si>
  <si>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</si>
  <si>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</si>
  <si>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</si>
  <si>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</si>
  <si>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</si>
  <si>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</si>
  <si>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</si>
  <si>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</si>
  <si>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</si>
  <si>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</si>
  <si>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</si>
  <si>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</si>
  <si>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</si>
  <si>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</si>
  <si>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</si>
  <si>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</si>
  <si>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</si>
  <si>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</si>
  <si>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</si>
  <si>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</si>
  <si>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</si>
  <si>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</si>
  <si>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</si>
  <si>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</si>
  <si>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</si>
  <si>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</si>
  <si>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</si>
  <si>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</si>
  <si>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</si>
  <si>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</si>
  <si>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</si>
  <si>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</si>
  <si>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</si>
  <si>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</si>
  <si>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</si>
  <si>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</si>
  <si>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</si>
  <si>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</si>
  <si>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</si>
  <si>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</si>
  <si>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</si>
  <si>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</si>
  <si>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</si>
  <si>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</si>
  <si>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</si>
  <si>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</si>
  <si>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</si>
  <si>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</si>
  <si>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</si>
  <si>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</si>
  <si>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</si>
  <si>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</si>
  <si>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</si>
  <si>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</si>
  <si>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</si>
  <si>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</si>
  <si>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</si>
  <si>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</si>
  <si>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</si>
  <si>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</si>
  <si>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</si>
  <si>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</si>
  <si>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</si>
  <si>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</si>
  <si>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</si>
  <si>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</si>
  <si>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</si>
  <si>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</si>
  <si>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</si>
  <si>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</si>
  <si>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</si>
  <si>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</si>
  <si>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</si>
  <si>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</si>
  <si>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</si>
  <si>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</si>
  <si>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</si>
  <si>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</si>
  <si>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</si>
  <si>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</si>
  <si>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</si>
  <si>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</si>
  <si>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</si>
  <si>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</si>
  <si>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</si>
  <si>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</si>
  <si>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</si>
  <si>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</si>
  <si>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</si>
  <si>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</si>
  <si>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</si>
  <si>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</si>
  <si>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</si>
  <si>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</si>
  <si>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</si>
  <si>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</si>
  <si>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</si>
  <si>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</si>
  <si>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</si>
  <si>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</si>
  <si>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</si>
  <si>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</si>
  <si>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</si>
  <si>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</si>
  <si>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</si>
  <si>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</si>
  <si>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</si>
  <si>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</si>
  <si>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</si>
  <si>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</si>
  <si>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</si>
  <si>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</si>
  <si>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</si>
  <si>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</si>
  <si>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</si>
  <si>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</si>
  <si>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</si>
  <si>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</si>
  <si>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</si>
  <si>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</si>
  <si>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</si>
  <si>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</si>
  <si>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</si>
  <si>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</si>
  <si>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</si>
  <si>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</si>
  <si>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</si>
  <si>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</si>
  <si>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</si>
  <si>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</si>
  <si>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</si>
  <si>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</si>
  <si>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</si>
  <si>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</si>
  <si>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</si>
  <si>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</si>
  <si>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</si>
  <si>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</si>
  <si>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</si>
  <si>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</si>
  <si>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</si>
  <si>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</si>
  <si>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</si>
  <si>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</si>
  <si>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</si>
  <si>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</si>
  <si>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</si>
  <si>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</si>
  <si>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</si>
  <si>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</si>
  <si>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</si>
  <si>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</si>
  <si>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</si>
  <si>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</si>
  <si>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</si>
  <si>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</si>
  <si>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</si>
  <si>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</si>
  <si>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</si>
  <si>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</si>
  <si>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</si>
  <si>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</si>
  <si>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</si>
  <si>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</si>
  <si>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</si>
  <si>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</si>
  <si>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</si>
  <si>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</si>
  <si>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</si>
  <si>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</si>
  <si>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</si>
  <si>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</si>
  <si>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</si>
  <si>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</si>
  <si>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</si>
  <si>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</si>
  <si>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</si>
  <si>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</si>
  <si>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</si>
  <si>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</si>
  <si>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</si>
  <si>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</si>
  <si>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</si>
  <si>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</si>
  <si>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</si>
  <si>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</si>
  <si>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</si>
  <si>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</si>
  <si>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</si>
  <si>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</si>
  <si>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</si>
  <si>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</si>
  <si>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</si>
  <si>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</si>
  <si>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</si>
  <si>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</si>
  <si>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</si>
  <si>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</si>
  <si>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</si>
  <si>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</si>
  <si>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</si>
  <si>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</si>
  <si>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</si>
  <si>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</si>
  <si>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</si>
  <si>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</si>
  <si>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</si>
  <si>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</si>
  <si>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</si>
  <si>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</si>
  <si>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</si>
  <si>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</si>
  <si>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</si>
  <si>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</si>
  <si>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</si>
  <si>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</si>
  <si>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</si>
  <si>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</si>
  <si>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</si>
  <si>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</si>
  <si>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</si>
  <si>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</si>
  <si>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</si>
  <si>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</si>
  <si>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</si>
  <si>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</si>
  <si>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</si>
  <si>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</si>
  <si>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</si>
  <si>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</si>
  <si>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</si>
  <si>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</si>
  <si>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</si>
  <si>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</si>
  <si>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</si>
  <si>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</si>
  <si>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</si>
  <si>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</si>
  <si>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</si>
  <si>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</si>
  <si>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</si>
  <si>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</si>
  <si>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</si>
  <si>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</si>
  <si>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</si>
  <si>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</si>
  <si>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</si>
  <si>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</si>
  <si>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</si>
  <si>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</si>
  <si>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</si>
  <si>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</si>
  <si>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</si>
  <si>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</si>
  <si>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</si>
  <si>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</si>
  <si>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</si>
  <si>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</si>
  <si>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</si>
  <si>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</si>
  <si>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</si>
  <si>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</si>
  <si>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</si>
  <si>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</si>
  <si>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</si>
  <si>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</si>
  <si>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</si>
  <si>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</si>
  <si>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</si>
  <si>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</si>
  <si>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</si>
  <si>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</si>
  <si>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</si>
  <si>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</si>
  <si>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</si>
  <si>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</si>
  <si>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</si>
  <si>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</si>
  <si>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</si>
  <si>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</si>
  <si>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</si>
  <si>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</si>
  <si>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</si>
  <si>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</si>
  <si>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</si>
  <si>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</si>
  <si>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</si>
  <si>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</si>
  <si>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</si>
  <si>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</si>
  <si>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</si>
  <si>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</si>
  <si>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</si>
  <si>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</si>
  <si>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</si>
  <si>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</si>
  <si>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</si>
  <si>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</si>
  <si>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</si>
  <si>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</si>
  <si>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</si>
  <si>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</si>
  <si>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</si>
  <si>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</si>
  <si>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</si>
  <si>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</si>
  <si>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</si>
  <si>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</si>
  <si>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</si>
  <si>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</si>
  <si>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</si>
  <si>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</si>
  <si>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</si>
  <si>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</si>
  <si>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</si>
  <si>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</si>
  <si>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</si>
  <si>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</si>
  <si>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</si>
  <si>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</si>
  <si>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</si>
  <si>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</si>
  <si>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</si>
  <si>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</si>
  <si>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</si>
  <si>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</si>
  <si>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</si>
  <si>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</si>
  <si>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</si>
  <si>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</si>
  <si>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</si>
  <si>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</si>
  <si>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</si>
  <si>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</si>
  <si>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</si>
  <si>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</si>
  <si>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</si>
  <si>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</si>
  <si>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</si>
  <si>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</si>
  <si>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</si>
  <si>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</si>
  <si>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</si>
  <si>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</si>
  <si>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</si>
  <si>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</si>
  <si>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</si>
  <si>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</si>
  <si>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</si>
  <si>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</si>
  <si>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</si>
  <si>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</si>
  <si>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</si>
  <si>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</si>
  <si>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</si>
  <si>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</si>
  <si>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</si>
  <si>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</si>
  <si>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</si>
  <si>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</si>
  <si>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</si>
  <si>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</si>
  <si>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</si>
  <si>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</si>
  <si>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</si>
  <si>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</si>
  <si>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</si>
  <si>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</si>
  <si>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</si>
  <si>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</si>
  <si>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</si>
  <si>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</si>
  <si>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</si>
  <si>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</si>
  <si>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</si>
  <si>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</si>
  <si>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</si>
  <si>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</si>
  <si>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</si>
  <si>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</si>
  <si>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</si>
  <si>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</si>
  <si>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</si>
  <si>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</si>
  <si>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</si>
  <si>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</si>
  <si>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</si>
  <si>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</si>
  <si>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</si>
  <si>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</si>
  <si>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</si>
  <si>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</si>
  <si>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</si>
  <si>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</si>
  <si>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</si>
  <si>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</si>
  <si>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</si>
  <si>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</si>
  <si>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</si>
  <si>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</si>
  <si>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</si>
  <si>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</si>
  <si>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</si>
  <si>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</si>
  <si>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</si>
  <si>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</si>
  <si>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</si>
  <si>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</si>
  <si>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</si>
  <si>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</si>
  <si>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</si>
  <si>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</si>
  <si>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</si>
  <si>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</si>
  <si>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</si>
  <si>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</si>
  <si>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</si>
  <si>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</si>
  <si>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</si>
  <si>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</si>
  <si>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</si>
  <si>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</si>
  <si>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</si>
  <si>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</si>
  <si>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</si>
  <si>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</si>
  <si>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</si>
  <si>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</si>
  <si>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</si>
  <si>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</si>
  <si>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</si>
  <si>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</si>
  <si>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</si>
  <si>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</si>
  <si>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</si>
  <si>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</si>
  <si>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</si>
  <si>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</si>
  <si>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</si>
  <si>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</si>
  <si>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</si>
  <si>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</si>
  <si>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</si>
  <si>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</si>
  <si>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</si>
  <si>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</si>
  <si>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</si>
  <si>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</si>
  <si>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</si>
  <si>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</si>
  <si>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</si>
  <si>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</si>
  <si>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</si>
  <si>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</si>
  <si>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</si>
  <si>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</si>
  <si>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</si>
  <si>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</si>
  <si>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</si>
  <si>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</si>
  <si>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</si>
  <si>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</si>
  <si>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</si>
  <si>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</si>
  <si>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</si>
  <si>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</si>
  <si>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</si>
  <si>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</si>
  <si>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</si>
  <si>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</si>
  <si>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</si>
  <si>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</si>
  <si>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</si>
  <si>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</si>
  <si>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</si>
  <si>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</si>
  <si>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</si>
  <si>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</si>
  <si>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</si>
  <si>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</si>
  <si>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</si>
  <si>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</si>
  <si>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</si>
  <si>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</si>
  <si>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</si>
  <si>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</si>
  <si>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</si>
  <si>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</si>
  <si>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</si>
  <si>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</si>
  <si>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</si>
  <si>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</si>
  <si>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</si>
  <si>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</si>
  <si>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</si>
  <si>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</si>
  <si>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</si>
  <si>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</si>
  <si>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</si>
  <si>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</si>
  <si>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</si>
  <si>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</si>
  <si>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</si>
  <si>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</si>
  <si>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</si>
  <si>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</si>
  <si>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</si>
  <si>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</si>
  <si>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</si>
  <si>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</si>
  <si>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</si>
  <si>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</si>
  <si>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</si>
  <si>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</si>
  <si>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</si>
  <si>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</si>
  <si>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</si>
  <si>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</si>
  <si>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</si>
  <si>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</si>
  <si>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</si>
  <si>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</si>
  <si>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</si>
  <si>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</si>
  <si>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</si>
  <si>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</si>
  <si>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</si>
  <si>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</si>
  <si>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</si>
  <si>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</si>
  <si>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</si>
  <si>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</si>
  <si>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</si>
  <si>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</si>
  <si>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</si>
  <si>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</si>
  <si>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</si>
  <si>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</si>
  <si>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</si>
  <si>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</si>
  <si>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</si>
  <si>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</si>
  <si>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</si>
  <si>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</si>
  <si>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</si>
  <si>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</si>
  <si>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</si>
  <si>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</si>
  <si>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</si>
  <si>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</si>
  <si>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</si>
  <si>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</si>
  <si>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</si>
  <si>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</si>
  <si>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</si>
  <si>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</si>
  <si>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</si>
  <si>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</si>
  <si>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</si>
  <si>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</si>
  <si>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</si>
  <si>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</si>
  <si>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</si>
  <si>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</si>
  <si>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</si>
  <si>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</si>
  <si>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</si>
  <si>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</si>
  <si>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</si>
  <si>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</si>
  <si>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</si>
  <si>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</si>
  <si>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</si>
  <si>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</si>
  <si>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</si>
  <si>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</si>
  <si>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</si>
  <si>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</si>
  <si>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</si>
  <si>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</si>
  <si>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</si>
  <si>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</si>
  <si>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</si>
  <si>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</si>
  <si>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</si>
  <si>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</si>
  <si>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</si>
  <si>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</si>
  <si>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</si>
  <si>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</si>
  <si>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</si>
  <si>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</si>
  <si>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</si>
  <si>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</si>
  <si>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</si>
  <si>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</si>
  <si>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</si>
  <si>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</si>
  <si>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</si>
  <si>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</si>
  <si>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</si>
  <si>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</si>
  <si>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</si>
  <si>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</si>
  <si>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</si>
  <si>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</si>
  <si>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</si>
  <si>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</si>
  <si>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</si>
  <si>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</si>
  <si>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</si>
  <si>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</si>
  <si>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</si>
  <si>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</si>
  <si>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</si>
  <si>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</si>
  <si>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</si>
  <si>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</si>
  <si>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</si>
  <si>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</si>
  <si>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</si>
  <si>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</si>
  <si>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</si>
  <si>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</si>
  <si>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</si>
  <si>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</si>
  <si>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</si>
  <si>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</si>
  <si>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</si>
  <si>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</si>
  <si>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</si>
  <si>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</si>
  <si>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</si>
  <si>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</si>
  <si>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</si>
  <si>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</si>
  <si>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</si>
  <si>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</si>
  <si>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</si>
  <si>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</si>
  <si>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</si>
  <si>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</si>
  <si>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</si>
  <si>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</si>
  <si>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</si>
  <si>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</si>
  <si>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</si>
  <si>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</si>
  <si>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</si>
  <si>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</si>
  <si>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</si>
  <si>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</si>
  <si>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</si>
  <si>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</si>
  <si>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</si>
  <si>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</si>
  <si>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</si>
  <si>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</si>
  <si>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</si>
  <si>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</si>
  <si>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</si>
  <si>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</si>
  <si>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</si>
  <si>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</si>
  <si>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</si>
  <si>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</si>
  <si>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</si>
  <si>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</si>
  <si>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</si>
  <si>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</si>
  <si>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</si>
  <si>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</si>
  <si>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</si>
  <si>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</si>
  <si>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</si>
  <si>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</si>
  <si>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</si>
  <si>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</si>
  <si>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</si>
  <si>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</si>
  <si>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</si>
  <si>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</si>
  <si>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</si>
  <si>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</si>
  <si>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</si>
  <si>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</si>
  <si>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</si>
  <si>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</si>
  <si>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</si>
  <si>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</si>
  <si>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</si>
  <si>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</si>
  <si>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</si>
  <si>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</si>
  <si>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</si>
  <si>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</si>
  <si>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</si>
  <si>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</si>
  <si>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</si>
  <si>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</si>
  <si>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</si>
  <si>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</si>
  <si>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</si>
  <si>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</si>
  <si>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</si>
  <si>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</si>
  <si>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</si>
  <si>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</si>
  <si>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</si>
  <si>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</si>
  <si>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</si>
  <si>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</si>
  <si>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</si>
  <si>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</si>
  <si>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</si>
  <si>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</si>
  <si>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</si>
  <si>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</si>
  <si>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</si>
  <si>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</si>
  <si>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</si>
  <si>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</si>
  <si>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</si>
  <si>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</si>
  <si>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</si>
  <si>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</si>
  <si>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</si>
  <si>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</si>
  <si>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</si>
  <si>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</si>
  <si>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</si>
  <si>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</si>
  <si>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</si>
  <si>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</si>
  <si>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</si>
  <si>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</si>
  <si>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</si>
  <si>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</si>
  <si>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</si>
  <si>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</si>
  <si>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</si>
  <si>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</si>
  <si>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</si>
  <si>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</si>
  <si>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</si>
  <si>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</si>
  <si>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</si>
  <si>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</si>
  <si>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</si>
  <si>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</si>
  <si>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</si>
  <si>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</si>
  <si>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</si>
  <si>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</si>
  <si>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</si>
  <si>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</si>
  <si>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</si>
  <si>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</si>
  <si>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</si>
  <si>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</si>
  <si>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</si>
  <si>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</si>
  <si>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</si>
  <si>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</si>
  <si>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</si>
  <si>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</si>
  <si>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</si>
  <si>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</si>
  <si>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</si>
  <si>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</si>
  <si>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</si>
  <si>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</si>
  <si>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</si>
  <si>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</si>
  <si>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</si>
  <si>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</si>
  <si>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</si>
  <si>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</si>
  <si>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</si>
  <si>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</si>
  <si>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</si>
  <si>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</si>
  <si>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</si>
  <si>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</si>
  <si>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</si>
  <si>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</si>
  <si>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</si>
  <si>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</si>
  <si>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</si>
  <si>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</si>
  <si>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</si>
  <si>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</si>
  <si>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</si>
  <si>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</si>
  <si>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</si>
  <si>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</si>
  <si>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</si>
  <si>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</si>
  <si>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</si>
  <si>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</si>
  <si>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</si>
  <si>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</si>
  <si>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</si>
  <si>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</si>
  <si>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</si>
  <si>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</si>
  <si>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</si>
  <si>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</si>
  <si>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</si>
  <si>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</si>
  <si>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</si>
  <si>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</si>
  <si>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</si>
  <si>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</si>
  <si>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</si>
  <si>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</si>
  <si>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</si>
  <si>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</si>
  <si>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</si>
  <si>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</si>
  <si>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</si>
  <si>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</si>
  <si>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</si>
  <si>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</si>
  <si>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</si>
  <si>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</si>
  <si>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</si>
  <si>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</si>
  <si>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</si>
  <si>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</si>
  <si>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</si>
  <si>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</si>
  <si>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</si>
  <si>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</si>
  <si>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</si>
  <si>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</si>
  <si>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</si>
  <si>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</si>
  <si>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</si>
  <si>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</si>
  <si>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</si>
  <si>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</si>
  <si>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</si>
  <si>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</si>
  <si>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</si>
  <si>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</si>
  <si>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</si>
  <si>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</si>
  <si>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</si>
  <si>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</si>
  <si>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</si>
  <si>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</si>
  <si>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</si>
  <si>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</si>
  <si>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</si>
  <si>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</si>
  <si>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</si>
  <si>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</si>
  <si>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</si>
  <si>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</si>
  <si>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</si>
  <si>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</si>
  <si>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</si>
  <si>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</si>
  <si>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</si>
  <si>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</si>
  <si>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</si>
  <si>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</si>
  <si>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</si>
  <si>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</si>
  <si>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</si>
  <si>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</si>
  <si>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</si>
  <si>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</si>
  <si>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</si>
  <si>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</si>
  <si>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</si>
  <si>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</si>
  <si>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</si>
  <si>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</si>
  <si>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</si>
  <si>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</si>
  <si>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</si>
  <si>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</si>
  <si>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</si>
  <si>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</si>
  <si>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</si>
  <si>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</si>
  <si>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</si>
  <si>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</si>
  <si>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</si>
  <si>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</si>
  <si>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</si>
  <si>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</si>
  <si>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</si>
  <si>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</si>
  <si>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</si>
  <si>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</si>
  <si>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</si>
  <si>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</si>
  <si>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</si>
  <si>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</si>
  <si>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</si>
  <si>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</si>
  <si>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</si>
  <si>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</si>
  <si>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</si>
  <si>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</si>
  <si>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</si>
  <si>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</si>
  <si>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</si>
  <si>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</si>
  <si>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</si>
  <si>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</si>
  <si>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</si>
  <si>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</si>
  <si>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</si>
  <si>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</si>
  <si>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</si>
  <si>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</si>
  <si>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</si>
  <si>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</si>
  <si>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</si>
  <si>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</si>
  <si>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</si>
  <si>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</si>
  <si>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</si>
  <si>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</si>
  <si>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</si>
  <si>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</si>
  <si>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</si>
  <si>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</si>
  <si>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</si>
  <si>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</si>
  <si>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</si>
  <si>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</si>
  <si>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</si>
  <si>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</si>
  <si>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</si>
  <si>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</si>
  <si>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</si>
  <si>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</si>
  <si>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</si>
  <si>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</si>
  <si>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</si>
  <si>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</si>
  <si>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</si>
  <si>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</si>
  <si>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</si>
  <si>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</si>
  <si>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</si>
  <si>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</si>
  <si>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</si>
  <si>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</si>
  <si>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</si>
  <si>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</si>
  <si>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</si>
  <si>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</si>
  <si>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</si>
  <si>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</si>
  <si>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</si>
  <si>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</si>
  <si>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</si>
  <si>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</si>
  <si>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</si>
  <si>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</si>
  <si>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</si>
  <si>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</si>
  <si>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</si>
  <si>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</si>
  <si>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</si>
  <si>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</si>
  <si>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</si>
  <si>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</si>
  <si>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</si>
  <si>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</si>
  <si>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</si>
  <si>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</si>
  <si>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</si>
  <si>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</si>
  <si>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</si>
  <si>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</si>
  <si>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</si>
  <si>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</si>
  <si>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</si>
  <si>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</si>
  <si>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</si>
  <si>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</si>
  <si>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</si>
  <si>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</si>
  <si>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</si>
  <si>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</si>
  <si>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</si>
  <si>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</si>
  <si>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</si>
  <si>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</si>
  <si>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</si>
  <si>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</si>
  <si>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</si>
  <si>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</si>
  <si>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</si>
  <si>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</si>
  <si>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</si>
  <si>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</si>
  <si>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</si>
  <si>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</si>
  <si>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</si>
  <si>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</si>
  <si>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</si>
  <si>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</si>
  <si>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</si>
  <si>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</si>
  <si>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</si>
  <si>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</si>
  <si>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</si>
  <si>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</si>
  <si>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</si>
  <si>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</si>
  <si>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</si>
  <si>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</si>
  <si>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</si>
  <si>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</si>
  <si>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</si>
  <si>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</si>
  <si>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</si>
  <si>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</si>
  <si>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</si>
  <si>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</si>
  <si>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</si>
  <si>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</si>
  <si>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</si>
  <si>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</si>
  <si>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</si>
  <si>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</si>
  <si>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</si>
  <si>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</si>
  <si>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</si>
  <si>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</si>
  <si>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</si>
  <si>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</si>
  <si>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</si>
  <si>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</si>
  <si>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</si>
  <si>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</si>
  <si>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</si>
  <si>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</si>
  <si>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</si>
  <si>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</si>
  <si>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</si>
  <si>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</si>
  <si>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</si>
  <si>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</si>
  <si>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</si>
  <si>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</si>
  <si>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</si>
  <si>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</si>
  <si>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</si>
  <si>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</si>
  <si>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</si>
  <si>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</si>
  <si>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</si>
  <si>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</si>
  <si>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</si>
  <si>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</si>
  <si>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</si>
  <si>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</si>
  <si>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</si>
  <si>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</si>
  <si>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</si>
  <si>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</si>
  <si>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</si>
  <si>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</si>
  <si>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</si>
  <si>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</si>
  <si>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</si>
  <si>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</si>
  <si>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</si>
  <si>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</si>
  <si>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</si>
  <si>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</si>
  <si>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</si>
  <si>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</si>
  <si>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</si>
  <si>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</si>
  <si>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</si>
  <si>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</si>
  <si>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</si>
  <si>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</si>
  <si>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</si>
  <si>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</si>
  <si>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</si>
  <si>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</si>
  <si>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</si>
  <si>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</si>
  <si>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</si>
  <si>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</si>
  <si>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</si>
  <si>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</si>
  <si>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</si>
  <si>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</si>
  <si>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</si>
  <si>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</si>
  <si>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</si>
  <si>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</si>
  <si>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</si>
  <si>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</si>
  <si>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</si>
  <si>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</si>
  <si>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</si>
  <si>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</si>
  <si>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</si>
  <si>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</si>
  <si>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</si>
  <si>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</si>
  <si>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</si>
  <si>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</si>
  <si>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</si>
  <si>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</si>
  <si>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</si>
  <si>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</si>
  <si>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</si>
  <si>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</si>
  <si>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</si>
  <si>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</si>
  <si>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</si>
  <si>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</si>
  <si>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</si>
  <si>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</si>
  <si>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</si>
  <si>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</si>
  <si>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</si>
  <si>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</si>
  <si>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</si>
  <si>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</si>
  <si>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</si>
  <si>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</si>
  <si>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</si>
  <si>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</si>
  <si>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</si>
  <si>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</si>
  <si>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</si>
  <si>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</si>
  <si>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</si>
  <si>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</si>
  <si>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</si>
  <si>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</si>
  <si>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</si>
  <si>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</si>
  <si>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</si>
  <si>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</si>
  <si>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</si>
  <si>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</si>
  <si>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</si>
  <si>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</si>
  <si>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</si>
  <si>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</si>
  <si>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</si>
  <si>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</si>
  <si>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</si>
  <si>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</si>
  <si>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</si>
  <si>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</si>
  <si>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</si>
  <si>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</si>
  <si>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</si>
  <si>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</si>
  <si>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</si>
  <si>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</si>
  <si>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</si>
  <si>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</si>
  <si>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</si>
  <si>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</si>
  <si>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</si>
  <si>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</si>
  <si>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</si>
  <si>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</si>
  <si>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</si>
  <si>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</si>
  <si>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</si>
  <si>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</si>
  <si>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</si>
  <si>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</si>
  <si>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</si>
  <si>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</si>
  <si>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</si>
  <si>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</si>
  <si>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</si>
  <si>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</si>
  <si>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</si>
  <si>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</si>
  <si>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</si>
  <si>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</si>
  <si>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</si>
  <si>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</si>
  <si>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</si>
  <si>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</si>
  <si>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</si>
  <si>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</si>
  <si>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</si>
  <si>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</si>
  <si>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</si>
  <si>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</si>
  <si>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</si>
  <si>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</si>
  <si>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</si>
  <si>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</si>
  <si>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</si>
  <si>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</si>
  <si>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</si>
  <si>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</si>
  <si>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</si>
  <si>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</si>
  <si>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</si>
  <si>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</si>
  <si>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</si>
  <si>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</si>
  <si>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</si>
  <si>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</si>
  <si>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</si>
  <si>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</si>
  <si>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</si>
  <si>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</si>
  <si>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</si>
  <si>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</si>
  <si>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</si>
  <si>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</si>
  <si>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</si>
  <si>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</si>
  <si>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</si>
  <si>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</si>
  <si>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</si>
  <si>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</si>
  <si>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</si>
  <si>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</si>
  <si>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</si>
  <si>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</si>
  <si>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</si>
  <si>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</si>
  <si>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</si>
  <si>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</si>
  <si>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</si>
  <si>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</si>
  <si>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</si>
  <si>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</si>
  <si>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</si>
  <si>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</si>
  <si>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</si>
  <si>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</si>
  <si>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</si>
  <si>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</si>
  <si>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</si>
  <si>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</si>
  <si>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</si>
  <si>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</si>
  <si>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</si>
  <si>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</si>
  <si>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</si>
  <si>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</si>
  <si>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</si>
  <si>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</si>
  <si>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</si>
  <si>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</si>
  <si>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</si>
  <si>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</si>
  <si>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</si>
  <si>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</si>
  <si>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</si>
  <si>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</si>
  <si>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</si>
  <si>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</si>
  <si>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</si>
  <si>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</si>
  <si>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</si>
  <si>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</si>
  <si>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</si>
  <si>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</si>
  <si>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</si>
  <si>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</si>
  <si>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</si>
  <si>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</si>
  <si>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</si>
  <si>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</si>
  <si>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</si>
  <si>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</si>
  <si>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</si>
  <si>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</si>
  <si>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</si>
  <si>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</si>
  <si>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</si>
  <si>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</si>
  <si>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</si>
  <si>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</si>
  <si>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</si>
  <si>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</si>
  <si>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</si>
  <si>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</si>
  <si>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</si>
  <si>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</si>
  <si>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</si>
  <si>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</si>
  <si>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</si>
  <si>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</si>
  <si>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</si>
  <si>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</si>
  <si>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</si>
  <si>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</si>
  <si>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</si>
  <si>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</si>
  <si>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</si>
  <si>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</si>
  <si>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</si>
  <si>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</si>
  <si>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</si>
  <si>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</si>
  <si>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</si>
  <si>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</si>
  <si>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</si>
  <si>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</si>
  <si>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</si>
  <si>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</si>
  <si>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</si>
  <si>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</si>
  <si>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</si>
  <si>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</si>
  <si>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</si>
  <si>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</si>
  <si>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</si>
  <si>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</si>
  <si>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</si>
  <si>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</si>
  <si>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</si>
  <si>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</si>
  <si>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</si>
  <si>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</si>
  <si>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</si>
  <si>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</si>
  <si>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</si>
  <si>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</si>
  <si>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</si>
  <si>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</si>
  <si>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</si>
  <si>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</si>
  <si>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</si>
  <si>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</si>
  <si>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</si>
  <si>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</si>
  <si>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</si>
  <si>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</si>
  <si>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</si>
  <si>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</si>
  <si>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</si>
  <si>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</si>
  <si>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</si>
  <si>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</si>
  <si>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</si>
  <si>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</si>
  <si>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</si>
  <si>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</si>
  <si>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</si>
  <si>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</si>
  <si>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</si>
  <si>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</si>
  <si>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</si>
  <si>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</si>
  <si>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</si>
  <si>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</si>
  <si>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</si>
  <si>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</si>
  <si>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</si>
  <si>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</si>
  <si>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</si>
  <si>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</si>
  <si>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</si>
  <si>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</si>
  <si>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</si>
  <si>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</si>
  <si>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</si>
  <si>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</si>
  <si>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</si>
  <si>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</si>
  <si>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</si>
  <si>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</si>
  <si>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</si>
  <si>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</si>
  <si>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</si>
  <si>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</si>
  <si>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</si>
  <si>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</si>
  <si>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</si>
  <si>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</si>
  <si>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</si>
  <si>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</si>
  <si>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</si>
  <si>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</si>
  <si>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</si>
  <si>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</si>
  <si>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</si>
  <si>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</si>
  <si>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</si>
  <si>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</si>
  <si>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</si>
  <si>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</si>
  <si>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</si>
  <si>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</si>
  <si>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</si>
  <si>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</si>
  <si>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</si>
  <si>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</si>
  <si>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</si>
  <si>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</si>
  <si>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</si>
  <si>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</si>
  <si>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</si>
  <si>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</si>
  <si>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</si>
  <si>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</si>
  <si>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</si>
  <si>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</si>
  <si>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</si>
  <si>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</si>
  <si>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</si>
  <si>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</si>
  <si>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</si>
  <si>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</si>
  <si>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</si>
  <si>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</si>
  <si>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</si>
  <si>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</si>
  <si>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</si>
  <si>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</si>
  <si>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</si>
  <si>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</si>
  <si>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</si>
  <si>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</si>
  <si>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</si>
  <si>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</si>
  <si>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</si>
  <si>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</si>
  <si>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</si>
  <si>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</si>
  <si>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</si>
  <si>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</si>
  <si>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</si>
  <si>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</si>
  <si>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</si>
  <si>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</si>
  <si>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</si>
  <si>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</si>
  <si>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</si>
  <si>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</si>
  <si>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</si>
  <si>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</si>
  <si>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</si>
  <si>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</si>
  <si>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</si>
  <si>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</si>
  <si>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</si>
  <si>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</si>
  <si>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</si>
  <si>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</si>
  <si>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</si>
  <si>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</si>
  <si>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</si>
  <si>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</si>
  <si>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</si>
  <si>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</si>
  <si>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</si>
  <si>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</si>
  <si>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</si>
  <si>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</si>
  <si>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</si>
  <si>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</si>
  <si>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</si>
  <si>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</si>
  <si>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</si>
  <si>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</si>
  <si>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</si>
  <si>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</si>
  <si>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</si>
  <si>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</si>
  <si>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</si>
  <si>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</si>
  <si>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</si>
  <si>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</si>
  <si>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</si>
  <si>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</si>
  <si>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</si>
  <si>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</si>
  <si>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</si>
  <si>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</si>
  <si>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</si>
  <si>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</si>
  <si>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</si>
  <si>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</si>
  <si>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</si>
  <si>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</si>
  <si>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</si>
  <si>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</si>
  <si>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</si>
  <si>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</si>
  <si>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</si>
  <si>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</si>
  <si>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</si>
  <si>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</si>
  <si>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</si>
  <si>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</si>
  <si>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</si>
  <si>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</si>
  <si>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</si>
  <si>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</si>
  <si>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</si>
  <si>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</si>
  <si>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</si>
  <si>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</si>
  <si>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</si>
  <si>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</si>
  <si>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</si>
  <si>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</si>
  <si>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</si>
  <si>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</si>
  <si>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</si>
  <si>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</si>
  <si>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</si>
  <si>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</si>
  <si>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</si>
  <si>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</si>
  <si>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</si>
  <si>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</si>
  <si>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</si>
  <si>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</si>
  <si>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</si>
  <si>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</si>
  <si>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</si>
  <si>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</si>
  <si>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</si>
  <si>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</si>
  <si>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</si>
  <si>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</si>
  <si>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</si>
  <si>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</si>
  <si>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</si>
  <si>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</si>
  <si>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</si>
  <si>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</si>
  <si>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</si>
  <si>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</si>
  <si>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</si>
  <si>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</si>
  <si>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</si>
  <si>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</si>
  <si>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</si>
  <si>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</si>
  <si>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</si>
  <si>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</si>
  <si>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</si>
  <si>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</si>
  <si>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</si>
  <si>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</si>
  <si>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</si>
  <si>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</si>
  <si>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</si>
  <si>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</si>
  <si>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</si>
  <si>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</si>
  <si>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</si>
  <si>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</si>
  <si>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</si>
  <si>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</si>
  <si>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</si>
  <si>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</si>
  <si>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</si>
  <si>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</si>
  <si>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</si>
  <si>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</si>
  <si>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</si>
  <si>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</si>
  <si>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</si>
  <si>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</si>
  <si>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</si>
  <si>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</si>
  <si>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</si>
  <si>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</si>
  <si>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</si>
  <si>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</si>
  <si>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</si>
  <si>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</si>
  <si>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</si>
  <si>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</si>
  <si>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</si>
  <si>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</si>
  <si>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</si>
  <si>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</si>
  <si>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</si>
  <si>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</si>
  <si>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</si>
  <si>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</si>
  <si>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</si>
  <si>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</si>
  <si>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</si>
  <si>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</si>
  <si>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</si>
  <si>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</si>
  <si>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</si>
  <si>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</si>
  <si>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</si>
  <si>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</si>
  <si>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</si>
  <si>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</si>
  <si>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</si>
  <si>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</si>
  <si>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</si>
  <si>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</si>
  <si>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</si>
  <si>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</si>
  <si>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</si>
  <si>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</si>
  <si>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</si>
  <si>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</si>
  <si>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</si>
  <si>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</si>
  <si>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</si>
  <si>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</si>
  <si>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</si>
  <si>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</si>
  <si>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</si>
  <si>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</si>
  <si>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</si>
  <si>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</si>
  <si>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</si>
  <si>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</si>
  <si>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</si>
  <si>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</si>
  <si>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</si>
  <si>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</si>
  <si>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</si>
  <si>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</si>
  <si>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</si>
  <si>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</si>
  <si>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</si>
  <si>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</si>
  <si>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</si>
  <si>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</si>
  <si>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</si>
  <si>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</si>
  <si>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</si>
  <si>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</si>
  <si>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</si>
  <si>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</si>
  <si>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</si>
  <si>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</si>
  <si>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</si>
  <si>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</si>
  <si>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</si>
  <si>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</si>
  <si>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</si>
  <si>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</si>
  <si>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</si>
  <si>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</si>
  <si>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</si>
  <si>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</si>
  <si>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</si>
  <si>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</si>
  <si>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</si>
  <si>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</si>
  <si>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</si>
  <si>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</si>
  <si>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</si>
  <si>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</si>
  <si>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</si>
  <si>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</si>
  <si>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</si>
  <si>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</si>
  <si>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</si>
  <si>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</si>
  <si>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</si>
  <si>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</si>
  <si>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</si>
  <si>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</si>
  <si>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</si>
  <si>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</si>
  <si>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</si>
  <si>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</si>
  <si>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</si>
  <si>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</si>
  <si>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</si>
  <si>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</si>
  <si>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</si>
  <si>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</si>
  <si>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</si>
  <si>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</si>
  <si>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</si>
  <si>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</si>
  <si>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</si>
  <si>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</si>
  <si>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</si>
  <si>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</si>
  <si>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</si>
  <si>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</si>
  <si>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</si>
  <si>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</si>
  <si>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</si>
  <si>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</si>
  <si>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</si>
  <si>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</si>
  <si>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</si>
  <si>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</si>
  <si>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</si>
  <si>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</si>
  <si>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</si>
  <si>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</si>
  <si>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</si>
  <si>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</si>
  <si>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</si>
  <si>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</si>
  <si>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</si>
  <si>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</si>
  <si>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</si>
  <si>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</si>
  <si>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</si>
  <si>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</si>
  <si>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</si>
  <si>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</si>
  <si>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</si>
  <si>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</si>
  <si>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</si>
  <si>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</si>
  <si>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</si>
  <si>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</si>
  <si>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</si>
  <si>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</si>
  <si>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</si>
  <si>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</si>
  <si>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</si>
  <si>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</si>
  <si>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</si>
  <si>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</si>
  <si>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</si>
  <si>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</si>
  <si>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</si>
  <si>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</si>
  <si>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</si>
  <si>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</si>
  <si>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</si>
  <si>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</si>
  <si>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</si>
  <si>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</si>
  <si>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</si>
  <si>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</si>
  <si>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</si>
  <si>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</si>
  <si>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</si>
  <si>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</si>
  <si>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</si>
  <si>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</si>
  <si>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</si>
  <si>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</si>
  <si>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</si>
  <si>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</si>
  <si>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</si>
  <si>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</si>
  <si>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</si>
  <si>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</si>
  <si>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</si>
  <si>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</si>
  <si>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</si>
  <si>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</si>
  <si>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</si>
  <si>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</si>
  <si>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</si>
  <si>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</si>
  <si>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</si>
  <si>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</si>
  <si>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</si>
  <si>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</si>
  <si>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</si>
  <si>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</si>
  <si>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</si>
  <si>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</si>
  <si>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</si>
  <si>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</si>
  <si>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</si>
  <si>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</si>
  <si>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</si>
  <si>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</si>
  <si>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</si>
  <si>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</si>
  <si>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</si>
  <si>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</si>
  <si>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</si>
  <si>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</si>
  <si>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</si>
  <si>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</si>
  <si>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</si>
  <si>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</si>
  <si>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</si>
  <si>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</si>
  <si>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</si>
  <si>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</si>
  <si>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</si>
  <si>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</si>
  <si>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</si>
  <si>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</si>
  <si>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</si>
  <si>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</si>
  <si>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</si>
  <si>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</si>
  <si>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</si>
  <si>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</si>
  <si>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</si>
  <si>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</si>
  <si>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</si>
  <si>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</si>
  <si>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</si>
  <si>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</si>
  <si>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</si>
  <si>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</si>
  <si>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</si>
  <si>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</si>
  <si>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</si>
  <si>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</si>
  <si>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</si>
  <si>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</si>
  <si>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</si>
  <si>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</si>
  <si>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</si>
  <si>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</si>
  <si>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</si>
  <si>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</si>
  <si>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</si>
  <si>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</si>
  <si>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</si>
  <si>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</si>
  <si>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</si>
  <si>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</si>
  <si>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</si>
  <si>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</si>
  <si>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</si>
  <si>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</si>
  <si>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</si>
  <si>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</si>
  <si>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</si>
  <si>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</si>
  <si>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</si>
  <si>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</si>
  <si>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</si>
  <si>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</si>
  <si>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</si>
  <si>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</si>
  <si>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</si>
  <si>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</si>
  <si>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</si>
  <si>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</si>
  <si>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</si>
  <si>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</si>
  <si>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</si>
  <si>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</si>
  <si>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</si>
  <si>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</si>
  <si>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</si>
  <si>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</si>
  <si>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</si>
  <si>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</si>
  <si>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</si>
  <si>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</si>
  <si>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</si>
  <si>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</si>
  <si>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</si>
  <si>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</si>
  <si>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</si>
  <si>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</si>
  <si>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</si>
  <si>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</si>
  <si>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</si>
  <si>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</si>
  <si>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</si>
  <si>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</si>
  <si>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</si>
  <si>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</si>
  <si>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</si>
  <si>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</si>
  <si>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</si>
  <si>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</si>
  <si>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</si>
  <si>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</si>
  <si>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</si>
  <si>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</si>
  <si>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</si>
  <si>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</si>
  <si>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</si>
  <si>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</si>
  <si>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</si>
  <si>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</si>
  <si>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</si>
  <si>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</si>
  <si>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</si>
  <si>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</si>
  <si>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</si>
  <si>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</si>
  <si>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</si>
  <si>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</si>
  <si>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</si>
  <si>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</si>
  <si>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</si>
  <si>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</si>
  <si>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</si>
  <si>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</si>
  <si>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</si>
  <si>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</si>
  <si>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</si>
  <si>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</si>
  <si>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</si>
  <si>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</si>
  <si>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</si>
  <si>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</si>
  <si>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</si>
  <si>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</si>
  <si>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</si>
  <si>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</si>
  <si>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</si>
  <si>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</si>
  <si>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</si>
  <si>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</si>
  <si>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</si>
  <si>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</si>
  <si>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</si>
  <si>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</si>
  <si>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</si>
  <si>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</si>
  <si>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</si>
  <si>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</si>
  <si>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</si>
  <si>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</si>
  <si>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</si>
  <si>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</si>
  <si>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</si>
  <si>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</si>
  <si>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</si>
  <si>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</si>
  <si>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</si>
  <si>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</si>
  <si>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</si>
  <si>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</si>
  <si>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</si>
  <si>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</si>
  <si>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</si>
  <si>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</si>
  <si>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</si>
  <si>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</si>
  <si>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</si>
  <si>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</si>
  <si>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</si>
  <si>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</si>
  <si>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</si>
  <si>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</si>
  <si>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</si>
  <si>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</si>
  <si>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</si>
  <si>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</si>
  <si>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</si>
  <si>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</si>
  <si>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</si>
  <si>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</si>
  <si>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</si>
  <si>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</si>
  <si>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</si>
  <si>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</si>
  <si>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</si>
  <si>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</si>
  <si>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</si>
  <si>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</si>
  <si>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</si>
  <si>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</si>
  <si>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</si>
  <si>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</si>
  <si>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</si>
  <si>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</si>
  <si>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</si>
  <si>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</si>
  <si>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</si>
  <si>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</si>
  <si>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</si>
  <si>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</si>
  <si>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</si>
  <si>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</si>
  <si>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</si>
  <si>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</si>
  <si>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</si>
  <si>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</si>
  <si>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</si>
  <si>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</si>
  <si>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</si>
  <si>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</si>
  <si>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</si>
  <si>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</si>
  <si>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</si>
  <si>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</si>
  <si>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</si>
  <si>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</si>
  <si>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</si>
  <si>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</si>
  <si>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</si>
  <si>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</si>
  <si>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</si>
  <si>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</si>
  <si>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</si>
  <si>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</si>
  <si>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</si>
  <si>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</si>
  <si>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</si>
  <si>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</si>
  <si>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</si>
  <si>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</si>
  <si>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</si>
  <si>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</si>
  <si>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</si>
  <si>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</si>
  <si>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</si>
  <si>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</si>
  <si>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</si>
  <si>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</si>
  <si>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</si>
  <si>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</si>
  <si>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</si>
  <si>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</si>
  <si>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</si>
  <si>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</si>
  <si>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</si>
  <si>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</si>
  <si>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</si>
  <si>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</si>
  <si>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</si>
  <si>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</si>
  <si>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</si>
  <si>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</si>
  <si>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</si>
  <si>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</si>
  <si>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</si>
  <si>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</si>
  <si>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</si>
  <si>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</si>
  <si>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</si>
  <si>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</si>
  <si>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</si>
  <si>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</si>
  <si>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</si>
  <si>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</si>
  <si>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</si>
  <si>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</si>
  <si>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</si>
  <si>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</si>
  <si>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</si>
  <si>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</si>
  <si>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</si>
  <si>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</si>
  <si>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</si>
  <si>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</si>
  <si>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</si>
  <si>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</si>
  <si>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</si>
  <si>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</si>
  <si>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</si>
  <si>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</si>
  <si>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</si>
  <si>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</si>
  <si>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</si>
  <si>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</si>
  <si>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</si>
  <si>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</si>
  <si>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</si>
  <si>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</si>
  <si>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</si>
  <si>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</si>
  <si>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</si>
  <si>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</si>
  <si>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</si>
  <si>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</si>
  <si>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</si>
  <si>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</si>
  <si>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</si>
  <si>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</si>
  <si>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</si>
  <si>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</si>
  <si>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</si>
  <si>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</si>
  <si>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</si>
  <si>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</si>
  <si>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</si>
  <si>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</si>
  <si>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</si>
  <si>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</si>
  <si>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</si>
  <si>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</si>
  <si>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</si>
  <si>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</si>
  <si>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</si>
  <si>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</si>
  <si>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</si>
  <si>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</si>
  <si>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</si>
  <si>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</si>
  <si>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</si>
  <si>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</si>
  <si>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</si>
  <si>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</si>
  <si>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</si>
  <si>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</si>
  <si>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</si>
  <si>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</si>
  <si>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</si>
  <si>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</si>
  <si>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</si>
  <si>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</si>
  <si>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</si>
  <si>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</si>
  <si>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</si>
  <si>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</si>
  <si>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</si>
  <si>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</si>
  <si>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</si>
  <si>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</si>
  <si>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</si>
  <si>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</si>
  <si>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</si>
  <si>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</si>
  <si>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</si>
  <si>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</si>
  <si>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</si>
  <si>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</si>
  <si>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</si>
  <si>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</si>
  <si>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</si>
  <si>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</si>
  <si>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</si>
  <si>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</si>
  <si>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</si>
  <si>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</si>
  <si>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</si>
  <si>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</si>
  <si>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</si>
  <si>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</si>
  <si>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</si>
  <si>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</si>
  <si>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</si>
  <si>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</si>
  <si>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</si>
  <si>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</si>
  <si>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</si>
  <si>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</si>
  <si>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</si>
  <si>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</si>
  <si>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</si>
  <si>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</si>
  <si>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</si>
  <si>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</si>
  <si>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</si>
  <si>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</si>
  <si>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</si>
  <si>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</si>
  <si>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</si>
  <si>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</si>
  <si>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</si>
  <si>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</si>
  <si>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</si>
  <si>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</si>
  <si>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</si>
  <si>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</si>
  <si>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</si>
  <si>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</si>
  <si>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</si>
  <si>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</si>
  <si>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</si>
  <si>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</si>
  <si>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</si>
  <si>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</si>
  <si>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</si>
  <si>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</si>
  <si>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</si>
  <si>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</si>
  <si>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</si>
  <si>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</si>
  <si>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</si>
  <si>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</si>
  <si>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</si>
  <si>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</si>
  <si>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</si>
  <si>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</si>
  <si>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</si>
  <si>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</si>
  <si>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</si>
  <si>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</si>
  <si>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</si>
  <si>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</si>
  <si>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</si>
  <si>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</si>
  <si>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</si>
  <si>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</si>
  <si>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</si>
  <si>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</si>
  <si>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</si>
  <si>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</si>
  <si>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</si>
  <si>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</si>
  <si>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</si>
  <si>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</si>
  <si>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</si>
  <si>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</si>
  <si>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</si>
  <si>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</si>
  <si>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</si>
  <si>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</si>
  <si>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</si>
  <si>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</si>
  <si>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</si>
  <si>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</si>
  <si>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</si>
  <si>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</si>
  <si>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</si>
  <si>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</si>
  <si>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</si>
  <si>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</si>
  <si>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</si>
  <si>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</si>
  <si>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</si>
  <si>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</si>
  <si>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</si>
  <si>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</si>
  <si>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</si>
  <si>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</si>
  <si>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</si>
  <si>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</si>
  <si>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</si>
  <si>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</si>
  <si>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</si>
  <si>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</si>
  <si>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</si>
  <si>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</si>
  <si>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</si>
  <si>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</si>
  <si>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</si>
  <si>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</si>
  <si>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</si>
  <si>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</si>
  <si>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</si>
  <si>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</si>
  <si>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</si>
  <si>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</si>
  <si>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</si>
  <si>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</si>
  <si>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</si>
  <si>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</si>
  <si>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</si>
  <si>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</si>
  <si>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</si>
  <si>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</si>
  <si>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</si>
  <si>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</si>
  <si>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</si>
  <si>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</si>
  <si>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</si>
  <si>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</si>
  <si>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</si>
  <si>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</si>
  <si>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</si>
  <si>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</si>
  <si>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</si>
  <si>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</si>
  <si>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</si>
  <si>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</si>
  <si>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</si>
  <si>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</si>
  <si>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</si>
  <si>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</si>
  <si>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</si>
  <si>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</si>
  <si>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</si>
  <si>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</si>
  <si>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</si>
  <si>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</si>
  <si>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</si>
  <si>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</si>
  <si>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</si>
  <si>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</si>
  <si>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</si>
  <si>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</si>
  <si>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</si>
  <si>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</si>
  <si>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</si>
  <si>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</si>
  <si>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</si>
  <si>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</si>
  <si>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</si>
  <si>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</si>
  <si>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</si>
  <si>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</si>
  <si>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</si>
  <si>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</si>
  <si>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</si>
  <si>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</si>
  <si>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</si>
  <si>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</si>
  <si>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</si>
  <si>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</si>
  <si>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</si>
  <si>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</si>
  <si>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</si>
  <si>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</si>
  <si>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</si>
  <si>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</si>
  <si>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</si>
  <si>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</si>
  <si>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</si>
  <si>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</si>
  <si>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</si>
  <si>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</si>
  <si>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</si>
  <si>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</si>
  <si>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</si>
  <si>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</si>
  <si>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</si>
  <si>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</si>
  <si>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</si>
  <si>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</si>
  <si>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</si>
  <si>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</si>
  <si>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</si>
  <si>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</si>
  <si>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</si>
  <si>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</si>
  <si>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</si>
  <si>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</si>
  <si>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</si>
  <si>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</si>
  <si>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</si>
  <si>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</si>
  <si>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</si>
  <si>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</si>
  <si>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</si>
  <si>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</si>
  <si>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</si>
  <si>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</si>
  <si>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</si>
  <si>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</si>
  <si>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</si>
  <si>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</si>
  <si>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</si>
  <si>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</si>
  <si>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</si>
  <si>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</si>
  <si>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</si>
  <si>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</si>
  <si>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</si>
  <si>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</si>
  <si>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</si>
  <si>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</si>
  <si>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</si>
  <si>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</si>
  <si>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</si>
  <si>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</si>
  <si>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</si>
  <si>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</si>
  <si>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</si>
  <si>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</si>
  <si>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</si>
  <si>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</si>
  <si>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</si>
  <si>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</si>
  <si>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</si>
  <si>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</si>
  <si>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</si>
  <si>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</si>
  <si>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</si>
  <si>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</si>
  <si>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</si>
  <si>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</si>
  <si>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</si>
  <si>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</si>
  <si>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</si>
  <si>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</si>
  <si>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</si>
  <si>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</si>
  <si>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</si>
  <si>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</si>
  <si>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</si>
  <si>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</si>
  <si>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</si>
  <si>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</si>
  <si>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</si>
  <si>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</si>
  <si>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</si>
  <si>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</si>
  <si>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</si>
  <si>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</si>
  <si>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</si>
  <si>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</si>
  <si>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</si>
  <si>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</si>
  <si>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</si>
  <si>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</si>
  <si>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</si>
  <si>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</si>
  <si>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</si>
  <si>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</si>
  <si>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</si>
  <si>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</si>
  <si>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</si>
  <si>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</si>
  <si>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</si>
  <si>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</si>
  <si>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</si>
  <si>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</si>
  <si>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</si>
  <si>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</si>
  <si>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</si>
  <si>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</si>
  <si>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</si>
  <si>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</si>
  <si>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</si>
  <si>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</si>
  <si>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</si>
  <si>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</si>
  <si>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</si>
  <si>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</si>
  <si>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</si>
  <si>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</si>
  <si>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</si>
  <si>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</si>
  <si>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</si>
  <si>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</si>
  <si>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</si>
  <si>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</si>
  <si>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</si>
  <si>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</si>
  <si>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</si>
  <si>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</si>
  <si>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</si>
  <si>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</si>
  <si>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</si>
  <si>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</si>
  <si>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</si>
  <si>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</si>
  <si>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</si>
  <si>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</si>
  <si>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</si>
  <si>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</si>
  <si>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</si>
  <si>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</si>
  <si>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</si>
  <si>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</si>
  <si>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</si>
  <si>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</si>
  <si>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</si>
  <si>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</si>
  <si>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</si>
  <si>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</si>
  <si>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</si>
  <si>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</si>
  <si>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</si>
  <si>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</si>
  <si>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</si>
  <si>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</si>
  <si>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</si>
  <si>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</si>
  <si>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</si>
  <si>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</si>
  <si>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</si>
  <si>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</si>
  <si>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</si>
  <si>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</si>
  <si>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</si>
  <si>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</si>
  <si>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</si>
  <si>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</si>
  <si>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</si>
  <si>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</si>
  <si>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</si>
  <si>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</si>
  <si>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</si>
  <si>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</si>
  <si>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</si>
  <si>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</si>
  <si>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</si>
  <si>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</si>
  <si>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</si>
  <si>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</si>
  <si>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</si>
  <si>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</si>
  <si>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</si>
  <si>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</si>
  <si>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</si>
  <si>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</si>
  <si>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</si>
  <si>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</si>
  <si>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</si>
  <si>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</si>
  <si>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</si>
  <si>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</si>
  <si>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</si>
  <si>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</si>
  <si>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</si>
  <si>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</si>
  <si>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</si>
  <si>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</si>
  <si>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</si>
  <si>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</si>
  <si>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</si>
  <si>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</si>
  <si>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</si>
  <si>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</si>
  <si>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</si>
  <si>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</si>
  <si>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</si>
  <si>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</si>
  <si>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</si>
  <si>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</si>
  <si>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</si>
  <si>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</si>
  <si>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</si>
  <si>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</si>
  <si>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</si>
  <si>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</si>
  <si>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</si>
  <si>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</si>
  <si>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</si>
  <si>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</si>
  <si>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</si>
  <si>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</si>
  <si>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</si>
  <si>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</si>
  <si>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</si>
  <si>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</si>
  <si>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</si>
  <si>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</si>
  <si>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</si>
  <si>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</si>
  <si>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</si>
  <si>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</si>
  <si>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</si>
  <si>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</si>
  <si>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</si>
  <si>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</si>
  <si>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</si>
  <si>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</si>
  <si>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</si>
  <si>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</si>
  <si>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</si>
  <si>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</si>
  <si>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</si>
  <si>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</si>
  <si>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</si>
  <si>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</si>
  <si>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</si>
  <si>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</si>
  <si>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</si>
  <si>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</si>
  <si>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</si>
  <si>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</si>
  <si>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</si>
  <si>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</si>
  <si>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</si>
  <si>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</si>
  <si>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</si>
  <si>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</si>
  <si>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</si>
  <si>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</si>
  <si>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</si>
  <si>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</si>
  <si>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</si>
  <si>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</si>
  <si>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</si>
  <si>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</si>
  <si>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</si>
  <si>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</si>
  <si>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</si>
  <si>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</si>
  <si>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</si>
  <si>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</si>
  <si>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</si>
  <si>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</si>
  <si>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</si>
  <si>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</si>
  <si>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</si>
  <si>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</si>
  <si>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</si>
  <si>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</si>
  <si>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</si>
  <si>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</si>
  <si>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</si>
  <si>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</si>
  <si>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</si>
  <si>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</si>
  <si>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</si>
  <si>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</si>
  <si>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</si>
  <si>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</si>
  <si>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</si>
  <si>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</si>
  <si>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</si>
  <si>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</si>
  <si>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</si>
  <si>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</si>
  <si>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</si>
  <si>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</si>
  <si>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</si>
  <si>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</si>
  <si>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</si>
  <si>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</si>
  <si>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</si>
  <si>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</si>
  <si>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</si>
  <si>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</si>
  <si>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</si>
  <si>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</si>
  <si>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</si>
  <si>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</si>
  <si>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</si>
  <si>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</si>
  <si>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</si>
  <si>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</si>
  <si>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</si>
  <si>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</si>
  <si>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</si>
  <si>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</si>
  <si>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</si>
  <si>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</si>
  <si>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</si>
  <si>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</si>
  <si>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</si>
  <si>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</si>
  <si>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</si>
  <si>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</si>
  <si>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</si>
  <si>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</si>
  <si>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</si>
  <si>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</si>
  <si>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</si>
  <si>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</si>
  <si>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</si>
  <si>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</si>
  <si>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</si>
  <si>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</si>
  <si>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</si>
  <si>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</si>
  <si>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</si>
  <si>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</si>
  <si>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</si>
  <si>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</si>
  <si>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</si>
  <si>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</si>
  <si>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</si>
  <si>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</si>
  <si>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</si>
  <si>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</si>
  <si>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</si>
  <si>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</si>
  <si>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</si>
  <si>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</si>
  <si>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</si>
  <si>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</si>
  <si>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</si>
  <si>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</si>
  <si>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</si>
  <si>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</si>
  <si>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</si>
  <si>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</si>
  <si>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</si>
  <si>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</si>
  <si>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</si>
  <si>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</si>
  <si>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</si>
  <si>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</si>
  <si>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</si>
  <si>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</si>
  <si>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</si>
  <si>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</si>
  <si>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</si>
  <si>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</si>
  <si>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</si>
  <si>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</si>
  <si>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</si>
  <si>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</si>
  <si>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</si>
  <si>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</si>
  <si>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</si>
  <si>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</si>
  <si>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</si>
  <si>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</si>
  <si>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</si>
  <si>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</si>
  <si>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</si>
  <si>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</si>
  <si>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</si>
  <si>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</si>
  <si>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</si>
  <si>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</si>
  <si>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</si>
  <si>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</si>
  <si>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</si>
  <si>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</si>
  <si>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</si>
  <si>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</si>
  <si>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</si>
  <si>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</si>
  <si>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</si>
  <si>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</si>
  <si>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</si>
  <si>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</si>
  <si>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</si>
  <si>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</si>
  <si>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</si>
  <si>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</si>
  <si>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</si>
  <si>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</si>
  <si>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</si>
  <si>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</si>
  <si>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</si>
  <si>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</si>
  <si>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</si>
  <si>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</si>
  <si>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</si>
  <si>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</si>
  <si>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</si>
  <si>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</si>
  <si>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</si>
  <si>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</si>
  <si>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</si>
  <si>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</si>
  <si>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</si>
  <si>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</si>
  <si>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</si>
  <si>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</si>
  <si>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</si>
  <si>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</si>
  <si>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</si>
  <si>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</si>
  <si>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</si>
  <si>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</si>
  <si>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</si>
  <si>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</si>
  <si>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</si>
  <si>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</si>
  <si>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</si>
  <si>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</si>
  <si>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</si>
  <si>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</si>
  <si>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</si>
  <si>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</si>
  <si>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</si>
  <si>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</si>
  <si>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</si>
  <si>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</si>
  <si>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</si>
  <si>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</si>
  <si>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</si>
  <si>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</si>
  <si>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</si>
  <si>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</si>
  <si>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</si>
  <si>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</si>
  <si>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</si>
  <si>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</si>
  <si>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</si>
  <si>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</si>
  <si>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</si>
  <si>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</si>
  <si>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</si>
  <si>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</si>
  <si>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</si>
  <si>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</si>
  <si>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</si>
  <si>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</si>
  <si>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</si>
  <si>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</si>
  <si>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</si>
  <si>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</si>
  <si>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</si>
  <si>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</si>
  <si>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</si>
  <si>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</si>
  <si>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</si>
  <si>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</si>
  <si>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</si>
  <si>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</si>
  <si>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</si>
  <si>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</si>
  <si>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</si>
  <si>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</si>
  <si>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</si>
  <si>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</si>
  <si>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</si>
  <si>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</si>
  <si>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</si>
  <si>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</si>
  <si>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</si>
  <si>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</si>
  <si>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</si>
  <si>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</si>
  <si>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</si>
  <si>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</si>
  <si>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</si>
  <si>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</si>
  <si>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</si>
  <si>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</si>
  <si>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</si>
  <si>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</si>
  <si>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</si>
  <si>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</si>
  <si>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</si>
  <si>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</si>
  <si>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</si>
  <si>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</si>
  <si>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</si>
  <si>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</si>
  <si>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</si>
  <si>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</si>
  <si>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</si>
  <si>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</si>
  <si>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</si>
  <si>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</si>
  <si>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</si>
  <si>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</si>
  <si>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</si>
  <si>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</si>
  <si>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</si>
  <si>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</si>
  <si>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</si>
  <si>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</si>
  <si>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</si>
  <si>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</si>
  <si>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</si>
  <si>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</si>
  <si>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</si>
  <si>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</si>
  <si>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</si>
  <si>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</si>
  <si>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</si>
  <si>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</si>
  <si>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</si>
  <si>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</si>
  <si>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</si>
  <si>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</si>
  <si>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</si>
  <si>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</si>
  <si>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</si>
  <si>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</si>
  <si>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</si>
  <si>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</si>
  <si>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</si>
  <si>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</si>
  <si>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</si>
  <si>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</si>
  <si>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</si>
  <si>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</si>
  <si>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</si>
  <si>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</si>
  <si>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</si>
  <si>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</si>
  <si>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</si>
  <si>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</si>
  <si>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</si>
  <si>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</si>
  <si>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</si>
  <si>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</si>
  <si>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</si>
  <si>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</si>
  <si>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</si>
  <si>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</si>
  <si>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</si>
  <si>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</si>
  <si>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</si>
  <si>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</si>
  <si>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</si>
  <si>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</si>
  <si>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</si>
  <si>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</si>
  <si>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</si>
  <si>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</si>
  <si>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</si>
  <si>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</si>
  <si>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</si>
  <si>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</si>
  <si>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</si>
  <si>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</si>
  <si>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</si>
  <si>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</si>
  <si>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</si>
  <si>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</si>
  <si>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</si>
  <si>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</si>
  <si>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</si>
  <si>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</si>
  <si>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</si>
  <si>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</si>
  <si>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</si>
  <si>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</si>
  <si>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</si>
  <si>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</si>
  <si>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</si>
  <si>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</si>
  <si>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</si>
  <si>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</si>
  <si>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</si>
  <si>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</si>
  <si>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</si>
  <si>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</si>
  <si>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</si>
  <si>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</si>
  <si>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</si>
  <si>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</si>
  <si>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</si>
  <si>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</si>
  <si>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</si>
  <si>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</si>
  <si>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</si>
  <si>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</si>
  <si>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</si>
  <si>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</si>
  <si>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</si>
  <si>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</si>
  <si>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</si>
  <si>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</si>
  <si>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</si>
  <si>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</si>
  <si>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</si>
  <si>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</si>
  <si>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</si>
  <si>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</si>
  <si>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</si>
  <si>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</si>
  <si>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</si>
  <si>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</si>
  <si>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</si>
  <si>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</si>
  <si>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</si>
  <si>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</si>
  <si>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</si>
  <si>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</si>
  <si>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</si>
  <si>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</si>
  <si>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</si>
  <si>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</si>
  <si>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</si>
  <si>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</si>
  <si>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</si>
  <si>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</si>
  <si>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</si>
  <si>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</si>
  <si>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</si>
  <si>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</si>
  <si>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</si>
  <si>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</si>
  <si>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</si>
  <si>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</si>
  <si>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</si>
  <si>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</si>
  <si>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</si>
  <si>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</si>
  <si>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</si>
  <si>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</si>
  <si>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</si>
  <si>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</si>
  <si>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</si>
  <si>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</si>
  <si>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</si>
  <si>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</si>
  <si>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</si>
  <si>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</si>
  <si>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</si>
  <si>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</si>
  <si>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</si>
  <si>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</si>
  <si>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</si>
  <si>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</si>
  <si>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</si>
  <si>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</si>
  <si>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</si>
  <si>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</si>
  <si>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</si>
  <si>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</si>
  <si>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</si>
  <si>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</si>
  <si>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</si>
  <si>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</si>
  <si>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</si>
  <si>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</si>
  <si>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</si>
  <si>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</si>
  <si>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</si>
  <si>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</si>
  <si>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</si>
  <si>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</si>
  <si>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</si>
  <si>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</si>
  <si>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</si>
  <si>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</si>
  <si>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</si>
  <si>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</si>
  <si>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</si>
  <si>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</si>
  <si>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</si>
  <si>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</si>
  <si>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</si>
  <si>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</si>
  <si>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</si>
  <si>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</si>
  <si>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</si>
  <si>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</si>
  <si>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</si>
  <si>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</si>
  <si>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</si>
  <si>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</si>
  <si>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</si>
  <si>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</si>
  <si>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</si>
  <si>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</si>
  <si>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</si>
  <si>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</si>
  <si>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</si>
  <si>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</si>
  <si>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</si>
  <si>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</si>
  <si>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</si>
  <si>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</si>
  <si>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</si>
  <si>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</si>
  <si>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</si>
  <si>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</si>
  <si>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</si>
  <si>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</si>
  <si>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</si>
  <si>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</si>
  <si>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</si>
  <si>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</si>
  <si>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</si>
  <si>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</si>
  <si>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</si>
  <si>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</si>
  <si>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</si>
  <si>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</si>
  <si>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</si>
  <si>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</si>
  <si>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</si>
  <si>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</si>
  <si>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</si>
  <si>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</si>
  <si>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</si>
  <si>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</si>
  <si>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</si>
  <si>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</si>
  <si>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</si>
  <si>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</si>
  <si>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</si>
  <si>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</si>
  <si>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</si>
  <si>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</si>
  <si>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</si>
  <si>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</si>
  <si>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</si>
  <si>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</si>
  <si>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</si>
  <si>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</si>
  <si>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</si>
  <si>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</si>
  <si>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</si>
  <si>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</si>
  <si>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</si>
  <si>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</si>
  <si>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</si>
  <si>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</si>
  <si>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</si>
  <si>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</si>
  <si>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</si>
  <si>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</si>
  <si>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</si>
  <si>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</si>
  <si>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</si>
  <si>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</si>
  <si>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</si>
  <si>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</si>
  <si>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</si>
  <si>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</si>
  <si>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</si>
  <si>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</si>
  <si>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</si>
  <si>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</si>
  <si>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</si>
  <si>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</si>
  <si>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</si>
  <si>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</si>
  <si>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</si>
  <si>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</si>
  <si>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</si>
  <si>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</si>
  <si>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</si>
  <si>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</si>
  <si>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</si>
  <si>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</si>
  <si>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</si>
  <si>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</si>
  <si>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</si>
  <si>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</si>
  <si>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</si>
  <si>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</si>
  <si>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</si>
  <si>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</si>
  <si>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</si>
  <si>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</si>
  <si>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</si>
  <si>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</si>
  <si>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</si>
  <si>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</si>
  <si>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</si>
  <si>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</si>
  <si>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</si>
  <si>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</si>
  <si>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</si>
  <si>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</si>
  <si>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</si>
  <si>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</si>
  <si>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</si>
  <si>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</si>
  <si>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</si>
  <si>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</si>
  <si>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</si>
  <si>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</si>
  <si>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</si>
  <si>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</si>
  <si>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</si>
  <si>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</si>
  <si>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</si>
  <si>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</si>
  <si>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</si>
  <si>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</si>
  <si>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</si>
  <si>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</si>
  <si>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</si>
  <si>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</si>
  <si>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</si>
  <si>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</si>
  <si>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</si>
  <si>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</si>
  <si>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</si>
  <si>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</si>
  <si>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</si>
  <si>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</si>
  <si>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</si>
  <si>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</si>
  <si>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</si>
  <si>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</si>
  <si>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</si>
  <si>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</si>
  <si>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</si>
  <si>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</si>
  <si>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</si>
  <si>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</si>
  <si>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</si>
  <si>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</si>
  <si>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</si>
  <si>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</si>
  <si>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</si>
  <si>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</si>
  <si>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</si>
  <si>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</si>
  <si>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</si>
  <si>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</si>
  <si>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</si>
  <si>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</si>
  <si>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</si>
  <si>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</si>
  <si>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</si>
  <si>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</si>
  <si>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</si>
  <si>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</si>
  <si>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</si>
  <si>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</si>
  <si>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</si>
  <si>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</si>
  <si>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</si>
  <si>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</si>
  <si>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</si>
  <si>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</si>
  <si>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</si>
  <si>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</si>
  <si>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</si>
  <si>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</si>
  <si>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</si>
  <si>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</si>
  <si>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</si>
  <si>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</si>
  <si>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</si>
  <si>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</si>
  <si>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</si>
  <si>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</si>
  <si>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</si>
  <si>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</si>
  <si>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</si>
  <si>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</si>
  <si>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</si>
  <si>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</si>
  <si>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</si>
  <si>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</si>
  <si>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</si>
  <si>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</si>
  <si>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</si>
  <si>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</si>
  <si>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</si>
  <si>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</si>
  <si>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</si>
  <si>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</si>
  <si>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</si>
  <si>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</si>
  <si>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</si>
  <si>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</si>
  <si>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</si>
  <si>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</si>
  <si>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</si>
  <si>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</si>
  <si>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</si>
  <si>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</si>
  <si>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</si>
  <si>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</si>
  <si>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</si>
  <si>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</si>
  <si>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</si>
  <si>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</si>
  <si>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</si>
  <si>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</si>
  <si>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</si>
  <si>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</si>
  <si>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</si>
  <si>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</si>
  <si>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</si>
  <si>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</si>
  <si>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</si>
  <si>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</si>
  <si>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</si>
  <si>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</si>
  <si>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</si>
  <si>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</si>
  <si>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</si>
  <si>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</si>
  <si>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</si>
  <si>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</si>
  <si>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</si>
  <si>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</si>
  <si>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</si>
  <si>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</si>
  <si>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</si>
  <si>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</si>
  <si>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</si>
  <si>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</si>
  <si>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</si>
  <si>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</si>
  <si>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</si>
  <si>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</si>
  <si>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</si>
  <si>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</si>
  <si>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</si>
  <si>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</si>
  <si>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</si>
  <si>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</si>
  <si>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</si>
  <si>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</si>
  <si>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</si>
  <si>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</si>
  <si>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</si>
  <si>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</si>
  <si>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</si>
  <si>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</si>
  <si>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</si>
  <si>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</si>
  <si>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</si>
  <si>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</si>
  <si>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</si>
  <si>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</si>
  <si>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</si>
  <si>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</si>
  <si>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</si>
  <si>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</si>
  <si>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</si>
  <si>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</si>
  <si>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</si>
  <si>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</si>
  <si>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</si>
  <si>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</si>
  <si>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</si>
  <si>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</si>
  <si>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</si>
  <si>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</si>
  <si>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</si>
  <si>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</si>
  <si>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</si>
  <si>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</si>
  <si>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</si>
  <si>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</si>
  <si>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</si>
  <si>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</si>
  <si>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</si>
  <si>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</si>
  <si>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</si>
  <si>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</si>
  <si>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</si>
  <si>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</si>
  <si>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</si>
  <si>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</si>
  <si>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</si>
  <si>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</si>
  <si>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</si>
  <si>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</si>
  <si>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</si>
  <si>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</si>
  <si>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</si>
  <si>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</si>
  <si>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</si>
  <si>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</si>
  <si>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</si>
  <si>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</si>
  <si>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</si>
  <si>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</si>
  <si>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</si>
  <si>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</si>
  <si>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</si>
  <si>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</si>
  <si>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</si>
  <si>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</si>
  <si>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</si>
  <si>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</si>
  <si>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</si>
  <si>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</si>
  <si>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</si>
  <si>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</si>
  <si>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</si>
  <si>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</si>
  <si>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</si>
  <si>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</si>
  <si>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</si>
  <si>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</si>
  <si>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</si>
  <si>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</si>
  <si>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</si>
  <si>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</si>
  <si>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</si>
  <si>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</si>
  <si>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</si>
  <si>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</si>
  <si>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</si>
  <si>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</si>
  <si>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</si>
  <si>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</si>
  <si>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</si>
  <si>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</si>
  <si>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</si>
  <si>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</si>
  <si>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</si>
  <si>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</si>
  <si>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</si>
  <si>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</si>
  <si>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</si>
  <si>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</si>
  <si>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</si>
  <si>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</si>
  <si>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</si>
  <si>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</si>
  <si>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</si>
  <si>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</si>
  <si>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</si>
  <si>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</si>
  <si>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</si>
  <si>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</si>
  <si>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</si>
  <si>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</si>
  <si>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</si>
  <si>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</si>
  <si>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</si>
  <si>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</si>
  <si>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</si>
  <si>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</si>
  <si>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</si>
  <si>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</si>
  <si>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</si>
  <si>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</si>
  <si>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</si>
  <si>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</si>
  <si>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</si>
  <si>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</si>
  <si>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</si>
  <si>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</si>
  <si>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</si>
  <si>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</si>
  <si>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</si>
  <si>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</si>
  <si>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</si>
  <si>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</si>
  <si>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</si>
  <si>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</si>
  <si>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</si>
  <si>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</si>
  <si>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</si>
  <si>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</si>
  <si>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</si>
  <si>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</si>
  <si>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</si>
  <si>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</si>
  <si>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</si>
  <si>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</si>
  <si>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</si>
  <si>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</si>
  <si>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</si>
  <si>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</si>
  <si>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</si>
  <si>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</si>
  <si>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</si>
  <si>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</si>
  <si>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</si>
  <si>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</si>
  <si>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</si>
  <si>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</si>
  <si>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</si>
  <si>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</si>
  <si>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</si>
  <si>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</si>
  <si>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</si>
  <si>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</si>
  <si>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</si>
  <si>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</si>
  <si>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</si>
  <si>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</si>
  <si>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</si>
  <si>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</si>
  <si>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</si>
  <si>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</si>
  <si>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</si>
  <si>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</si>
  <si>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</si>
  <si>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</si>
  <si>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</si>
  <si>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</si>
  <si>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</si>
  <si>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</si>
  <si>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</si>
  <si>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</si>
  <si>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</si>
  <si>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</si>
  <si>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</si>
  <si>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</si>
  <si>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</si>
  <si>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</si>
  <si>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</si>
  <si>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</si>
  <si>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</si>
  <si>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</si>
  <si>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</si>
  <si>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</si>
  <si>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</si>
  <si>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</si>
  <si>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</si>
  <si>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</si>
  <si>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</si>
  <si>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</si>
  <si>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</si>
  <si>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</si>
  <si>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</si>
  <si>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</si>
  <si>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</si>
  <si>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</si>
  <si>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</si>
  <si>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</si>
  <si>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</si>
  <si>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</si>
  <si>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</si>
  <si>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</si>
  <si>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</si>
  <si>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</si>
  <si>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</si>
  <si>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</si>
  <si>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</si>
  <si>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</si>
  <si>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</si>
  <si>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</si>
  <si>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</si>
  <si>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</si>
  <si>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</si>
  <si>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</si>
  <si>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</si>
  <si>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</si>
  <si>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</si>
  <si>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</si>
  <si>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</si>
  <si>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</si>
  <si>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</si>
  <si>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</si>
  <si>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</si>
  <si>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</si>
  <si>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</si>
  <si>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</si>
  <si>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</si>
  <si>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</si>
  <si>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</si>
  <si>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</si>
  <si>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</si>
  <si>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</si>
  <si>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</si>
  <si>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</si>
  <si>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</si>
  <si>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</si>
  <si>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</si>
  <si>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</si>
  <si>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</si>
  <si>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</si>
  <si>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</si>
  <si>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</si>
  <si>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</si>
  <si>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</si>
  <si>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</si>
  <si>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</si>
  <si>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</si>
  <si>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</si>
  <si>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</si>
  <si>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</si>
  <si>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</si>
  <si>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</si>
  <si>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</si>
  <si>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</si>
  <si>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</si>
  <si>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</si>
  <si>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</si>
  <si>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</si>
  <si>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</si>
  <si>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</si>
  <si>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</si>
  <si>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</si>
  <si>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</si>
  <si>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</si>
  <si>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</si>
  <si>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</si>
  <si>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</si>
  <si>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</si>
  <si>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</si>
  <si>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</si>
  <si>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</si>
  <si>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</si>
  <si>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</si>
  <si>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</si>
  <si>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</si>
  <si>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</si>
  <si>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</si>
  <si>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</si>
  <si>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</si>
  <si>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</si>
  <si>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</si>
  <si>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</si>
  <si>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</si>
  <si>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</si>
  <si>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</si>
  <si>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</si>
  <si>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</si>
  <si>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</si>
  <si>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</si>
  <si>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</si>
  <si>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</si>
  <si>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</si>
  <si>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</si>
  <si>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</si>
  <si>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</si>
  <si>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</si>
  <si>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</si>
  <si>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</si>
  <si>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</si>
  <si>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</si>
  <si>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</si>
  <si>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</si>
  <si>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</si>
  <si>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</si>
  <si>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</si>
  <si>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</si>
  <si>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</si>
  <si>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</si>
  <si>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</si>
  <si>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</si>
  <si>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</si>
  <si>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</si>
  <si>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</si>
  <si>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</si>
  <si>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</si>
  <si>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</si>
  <si>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</si>
  <si>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</si>
  <si>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</si>
  <si>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</si>
  <si>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</si>
  <si>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</si>
  <si>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</si>
  <si>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</si>
  <si>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</si>
  <si>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</si>
  <si>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</si>
  <si>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</si>
  <si>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</si>
  <si>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</si>
  <si>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</si>
  <si>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</si>
  <si>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</si>
  <si>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</si>
  <si>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</si>
  <si>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</si>
  <si>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</si>
  <si>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</si>
  <si>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</si>
  <si>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</si>
  <si>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</si>
  <si>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</si>
  <si>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</si>
  <si>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</si>
  <si>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</si>
  <si>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</si>
  <si>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</si>
  <si>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</si>
  <si>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</si>
  <si>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</si>
  <si>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</si>
  <si>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</si>
  <si>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</si>
  <si>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</si>
  <si>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</si>
  <si>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</si>
  <si>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</si>
  <si>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</si>
  <si>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</si>
  <si>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</si>
  <si>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</si>
  <si>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</si>
  <si>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</si>
  <si>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</si>
  <si>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</si>
  <si>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</si>
  <si>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</si>
  <si>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</si>
  <si>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</si>
  <si>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</si>
  <si>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</si>
  <si>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</si>
  <si>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</si>
  <si>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</si>
  <si>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</si>
  <si>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</si>
  <si>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</si>
  <si>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</si>
  <si>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</si>
  <si>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</si>
  <si>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</si>
  <si>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</si>
  <si>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</si>
  <si>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</si>
  <si>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</si>
  <si>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</si>
  <si>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</si>
  <si>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</si>
  <si>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</si>
  <si>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</si>
  <si>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</si>
  <si>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</si>
  <si>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</si>
  <si>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</si>
  <si>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</si>
  <si>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</si>
  <si>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</si>
  <si>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</si>
  <si>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</si>
  <si>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</si>
  <si>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</si>
  <si>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</si>
  <si>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</si>
  <si>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</si>
  <si>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</si>
  <si>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</si>
  <si>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</si>
  <si>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</si>
  <si>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</si>
  <si>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</si>
  <si>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</si>
  <si>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</si>
  <si>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</si>
  <si>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</si>
  <si>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</si>
  <si>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</si>
  <si>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</si>
  <si>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</si>
  <si>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</si>
  <si>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</si>
  <si>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</si>
  <si>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</si>
  <si>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</si>
  <si>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</si>
  <si>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</si>
  <si>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</si>
  <si>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</si>
  <si>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</si>
  <si>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</si>
  <si>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</si>
  <si>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</si>
  <si>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</si>
  <si>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</si>
  <si>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</si>
  <si>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</si>
  <si>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</si>
  <si>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</si>
  <si>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</si>
  <si>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</si>
  <si>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</si>
  <si>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</si>
  <si>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</si>
  <si>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</si>
  <si>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</si>
  <si>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</si>
  <si>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</si>
  <si>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</si>
  <si>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</si>
  <si>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</si>
  <si>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</si>
  <si>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</si>
  <si>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</si>
  <si>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</si>
  <si>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</si>
  <si>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</si>
  <si>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</si>
  <si>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</si>
  <si>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</si>
  <si>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</si>
  <si>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</si>
  <si>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</si>
  <si>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</si>
  <si>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</si>
  <si>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</si>
  <si>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</si>
  <si>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</si>
  <si>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</si>
  <si>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</si>
  <si>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</si>
  <si>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</si>
  <si>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</si>
  <si>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</si>
  <si>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</si>
  <si>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</si>
  <si>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</si>
  <si>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</si>
  <si>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</si>
  <si>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</si>
  <si>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</si>
  <si>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</si>
  <si>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</si>
  <si>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</si>
  <si>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</si>
  <si>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</si>
  <si>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</si>
  <si>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</si>
  <si>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</si>
  <si>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</si>
  <si>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</si>
  <si>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</si>
  <si>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</si>
  <si>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</si>
  <si>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</si>
  <si>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</si>
  <si>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</si>
  <si>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</si>
  <si>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</si>
  <si>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</si>
  <si>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</si>
  <si>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</si>
  <si>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</si>
  <si>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</si>
  <si>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</si>
  <si>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</si>
  <si>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</si>
  <si>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</si>
  <si>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</si>
  <si>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</si>
  <si>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</si>
  <si>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</si>
  <si>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</si>
  <si>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</si>
  <si>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</si>
  <si>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</si>
  <si>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</si>
  <si>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</si>
  <si>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</si>
  <si>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</si>
  <si>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</si>
  <si>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</si>
  <si>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</si>
  <si>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</si>
  <si>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</si>
  <si>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</si>
  <si>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</si>
  <si>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</si>
  <si>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</si>
  <si>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</si>
  <si>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</si>
  <si>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</si>
  <si>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</si>
  <si>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</si>
  <si>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</si>
  <si>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</si>
  <si>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</si>
  <si>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</si>
  <si>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</si>
  <si>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</si>
  <si>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</si>
  <si>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</si>
  <si>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</si>
  <si>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</si>
  <si>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</si>
  <si>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</si>
  <si>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</si>
  <si>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</si>
  <si>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</si>
  <si>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</si>
  <si>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</si>
  <si>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</si>
  <si>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</si>
  <si>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</si>
  <si>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</si>
  <si>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</si>
  <si>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</si>
  <si>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</si>
  <si>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</si>
  <si>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</si>
  <si>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</si>
  <si>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</si>
  <si>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</si>
  <si>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</si>
  <si>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</si>
  <si>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</si>
  <si>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</si>
  <si>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</si>
  <si>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</si>
  <si>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</si>
  <si>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</si>
  <si>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</si>
  <si>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</si>
  <si>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</si>
  <si>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</si>
  <si>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</si>
  <si>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</si>
  <si>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</si>
  <si>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</si>
  <si>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</si>
  <si>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</si>
  <si>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</si>
  <si>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</si>
  <si>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</si>
  <si>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</si>
  <si>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</si>
  <si>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</si>
  <si>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</si>
  <si>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</si>
  <si>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</si>
  <si>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</si>
  <si>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</si>
  <si>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</si>
  <si>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</si>
  <si>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</si>
  <si>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</si>
  <si>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</si>
  <si>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</si>
  <si>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</si>
  <si>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</si>
  <si>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</si>
  <si>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</si>
  <si>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</si>
  <si>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</si>
  <si>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</si>
  <si>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</si>
  <si>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</si>
  <si>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</si>
  <si>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</si>
  <si>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</si>
  <si>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</si>
  <si>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</si>
  <si>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</si>
  <si>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</si>
  <si>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</si>
  <si>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</si>
  <si>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</si>
  <si>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</si>
  <si>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</si>
  <si>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</si>
  <si>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</si>
  <si>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</si>
  <si>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</si>
  <si>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</si>
  <si>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</si>
  <si>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</si>
  <si>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</si>
  <si>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</si>
  <si>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</si>
  <si>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</si>
  <si>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</si>
  <si>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</si>
  <si>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</si>
  <si>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</si>
  <si>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</si>
  <si>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</si>
  <si>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</si>
  <si>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</si>
  <si>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</si>
  <si>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</si>
  <si>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</si>
  <si>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</si>
  <si>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</si>
  <si>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</si>
  <si>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</si>
  <si>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</si>
  <si>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</si>
  <si>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</si>
  <si>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</si>
  <si>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</si>
  <si>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</si>
  <si>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</si>
  <si>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</si>
  <si>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</si>
  <si>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</si>
  <si>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</si>
  <si>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</si>
  <si>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</si>
  <si>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</si>
  <si>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</si>
  <si>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</si>
  <si>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</si>
  <si>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</si>
  <si>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</si>
  <si>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</si>
  <si>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</si>
  <si>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</si>
  <si>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</si>
  <si>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</si>
  <si>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</si>
  <si>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</si>
  <si>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</si>
  <si>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</si>
  <si>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</si>
  <si>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</si>
  <si>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</si>
  <si>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</si>
  <si>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</si>
  <si>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</si>
  <si>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</si>
  <si>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</si>
  <si>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</si>
  <si>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</si>
  <si>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</si>
  <si>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</si>
  <si>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</si>
  <si>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</si>
  <si>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</si>
  <si>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</si>
  <si>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</si>
  <si>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</si>
  <si>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</si>
  <si>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</si>
  <si>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</si>
  <si>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</si>
  <si>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</si>
  <si>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</si>
  <si>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</si>
  <si>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</si>
  <si>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</si>
  <si>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</si>
  <si>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</si>
  <si>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</si>
  <si>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</si>
  <si>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</si>
  <si>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</si>
  <si>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</si>
  <si>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</si>
  <si>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</si>
  <si>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</si>
  <si>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</si>
  <si>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</si>
  <si>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</si>
  <si>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</si>
  <si>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</si>
  <si>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</si>
  <si>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</si>
  <si>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</si>
  <si>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</si>
  <si>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</si>
  <si>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</si>
  <si>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</si>
  <si>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</si>
  <si>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</si>
  <si>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</si>
  <si>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</si>
  <si>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</si>
  <si>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</si>
  <si>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</si>
  <si>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</si>
  <si>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</si>
  <si>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</si>
  <si>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</si>
  <si>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</si>
  <si>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</si>
  <si>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</si>
  <si>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</si>
  <si>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</si>
  <si>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</si>
  <si>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</si>
  <si>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</si>
  <si>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</si>
  <si>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</si>
  <si>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</si>
  <si>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</si>
  <si>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</si>
  <si>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</si>
  <si>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</si>
  <si>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</si>
  <si>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</si>
  <si>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</si>
  <si>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</si>
  <si>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</si>
  <si>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</si>
  <si>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</si>
  <si>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</si>
  <si>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</si>
  <si>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</si>
  <si>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</si>
  <si>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</si>
  <si>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</si>
  <si>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</si>
  <si>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</si>
  <si>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</si>
  <si>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</si>
  <si>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</si>
  <si>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</si>
  <si>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</si>
  <si>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</si>
  <si>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</si>
  <si>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</si>
  <si>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</si>
  <si>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</si>
  <si>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</si>
  <si>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</si>
  <si>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</si>
  <si>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</si>
  <si>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</si>
  <si>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</si>
  <si>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</si>
  <si>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</si>
  <si>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</si>
  <si>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</si>
  <si>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</si>
  <si>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</si>
  <si>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</si>
  <si>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</si>
  <si>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</si>
  <si>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</si>
  <si>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</si>
  <si>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</si>
  <si>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</si>
  <si>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</si>
  <si>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</si>
  <si>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</si>
  <si>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</si>
  <si>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</si>
  <si>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</si>
  <si>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</si>
  <si>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</si>
  <si>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</si>
  <si>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</si>
  <si>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</si>
  <si>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</si>
  <si>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</si>
  <si>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</si>
  <si>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</si>
  <si>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</si>
  <si>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</si>
  <si>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</si>
  <si>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</si>
  <si>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</si>
  <si>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</si>
  <si>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</si>
  <si>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</si>
  <si>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</si>
  <si>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</si>
  <si>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</si>
  <si>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</si>
  <si>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</si>
  <si>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</si>
  <si>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</si>
  <si>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</si>
  <si>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</si>
  <si>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</si>
  <si>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</si>
  <si>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</si>
  <si>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</si>
  <si>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</si>
  <si>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</si>
  <si>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</si>
  <si>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</si>
  <si>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</si>
  <si>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</si>
  <si>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</si>
  <si>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</si>
  <si>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</si>
  <si>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</si>
  <si>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</si>
  <si>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</si>
  <si>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</si>
  <si>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</si>
  <si>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</si>
  <si>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</si>
  <si>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</si>
  <si>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</si>
  <si>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</si>
  <si>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</si>
  <si>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</si>
  <si>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</si>
  <si>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</si>
  <si>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</si>
  <si>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</si>
  <si>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</si>
  <si>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</si>
  <si>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</si>
  <si>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</si>
  <si>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</si>
  <si>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</si>
  <si>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</si>
  <si>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</si>
  <si>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</si>
  <si>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</si>
  <si>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</si>
  <si>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</si>
  <si>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</si>
  <si>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</si>
  <si>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</si>
  <si>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</si>
  <si>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</si>
  <si>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</si>
  <si>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</si>
  <si>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</si>
  <si>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</si>
  <si>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</si>
  <si>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</si>
  <si>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</si>
  <si>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</si>
  <si>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</si>
  <si>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</si>
  <si>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</si>
  <si>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</si>
  <si>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</si>
  <si>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</si>
  <si>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</si>
  <si>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</si>
  <si>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</si>
  <si>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</si>
  <si>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</si>
  <si>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</si>
  <si>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</si>
  <si>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</si>
  <si>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</si>
  <si>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</si>
  <si>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</si>
  <si>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</si>
  <si>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</si>
  <si>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</si>
  <si>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</si>
  <si>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</si>
  <si>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</si>
  <si>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</si>
  <si>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</si>
  <si>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</si>
  <si>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</si>
  <si>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</si>
  <si>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</si>
  <si>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</si>
  <si>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</si>
  <si>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</si>
  <si>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</si>
  <si>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</si>
  <si>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</si>
  <si>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</si>
  <si>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</si>
  <si>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</si>
  <si>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</si>
  <si>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</si>
  <si>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</si>
  <si>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</si>
  <si>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</si>
  <si>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</si>
  <si>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</si>
  <si>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</si>
  <si>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</si>
  <si>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</si>
  <si>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</si>
  <si>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</si>
  <si>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</si>
  <si>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</si>
  <si>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</si>
  <si>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</si>
  <si>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</si>
  <si>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</si>
  <si>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</si>
  <si>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</si>
  <si>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</si>
  <si>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</si>
  <si>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</si>
  <si>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</si>
  <si>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</si>
  <si>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</si>
  <si>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</si>
  <si>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</si>
  <si>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</si>
  <si>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</si>
  <si>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</si>
  <si>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</si>
  <si>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</si>
  <si>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</si>
  <si>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</si>
  <si>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</si>
  <si>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</si>
  <si>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</si>
  <si>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</si>
  <si>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</si>
  <si>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</si>
  <si>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</si>
  <si>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</si>
  <si>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</si>
  <si>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</si>
  <si>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</si>
  <si>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</si>
  <si>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</si>
  <si>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</si>
  <si>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</si>
  <si>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</si>
  <si>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</si>
  <si>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</si>
  <si>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</si>
  <si>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</si>
  <si>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</si>
  <si>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</si>
  <si>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</si>
  <si>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</si>
  <si>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</si>
  <si>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</si>
  <si>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</si>
  <si>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</si>
  <si>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</si>
  <si>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</si>
  <si>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</si>
  <si>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</si>
  <si>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</si>
  <si>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</si>
  <si>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</si>
  <si>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</si>
  <si>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</si>
  <si>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</si>
  <si>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</si>
  <si>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</si>
  <si>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</si>
  <si>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</si>
  <si>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</si>
  <si>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</si>
  <si>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</si>
  <si>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</si>
  <si>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</si>
  <si>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</si>
  <si>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</si>
  <si>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</si>
  <si>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</si>
  <si>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</si>
  <si>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</si>
  <si>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</si>
  <si>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</si>
  <si>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</si>
  <si>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</si>
  <si>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</si>
  <si>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</si>
  <si>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</si>
  <si>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</si>
  <si>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</si>
  <si>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</si>
  <si>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</si>
  <si>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</si>
  <si>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</si>
  <si>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</si>
  <si>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</si>
  <si>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</si>
  <si>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</si>
  <si>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</si>
  <si>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</si>
  <si>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</si>
  <si>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</si>
  <si>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</si>
  <si>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</si>
  <si>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</si>
  <si>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</si>
  <si>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</si>
  <si>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</si>
  <si>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</si>
  <si>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</si>
  <si>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</si>
  <si>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</si>
  <si>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</si>
  <si>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</si>
  <si>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</si>
  <si>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</si>
  <si>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</si>
  <si>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</si>
  <si>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</si>
  <si>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</si>
  <si>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</si>
  <si>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</si>
  <si>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</si>
  <si>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</si>
  <si>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</si>
  <si>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</si>
  <si>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</si>
  <si>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</si>
  <si>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</si>
  <si>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</si>
  <si>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</si>
  <si>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</si>
  <si>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</si>
  <si>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</si>
  <si>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</si>
  <si>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</si>
  <si>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</si>
  <si>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</si>
  <si>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</si>
  <si>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</si>
  <si>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</si>
  <si>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</si>
  <si>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</si>
  <si>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</si>
  <si>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</si>
  <si>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</si>
  <si>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</si>
  <si>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</si>
  <si>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</si>
  <si>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</si>
  <si>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</si>
  <si>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</si>
  <si>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</si>
  <si>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</si>
  <si>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</si>
  <si>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</si>
  <si>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</si>
  <si>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</si>
  <si>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</si>
  <si>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</si>
  <si>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</si>
  <si>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</si>
  <si>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</si>
  <si>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</si>
  <si>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</si>
  <si>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</si>
  <si>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</si>
  <si>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</si>
  <si>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</si>
  <si>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</si>
  <si>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</si>
  <si>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</si>
  <si>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</si>
  <si>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</si>
  <si>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</si>
  <si>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</si>
  <si>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</si>
  <si>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</si>
  <si>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</si>
  <si>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</si>
  <si>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</si>
  <si>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</si>
  <si>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</si>
  <si>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</si>
  <si>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</si>
  <si>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</si>
  <si>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</si>
  <si>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</si>
  <si>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</si>
  <si>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</si>
  <si>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</si>
  <si>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</si>
  <si>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</si>
  <si>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</si>
  <si>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</si>
  <si>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</si>
  <si>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</si>
  <si>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</si>
  <si>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</si>
  <si>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</si>
  <si>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</si>
  <si>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</si>
  <si>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</si>
  <si>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</si>
  <si>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</si>
  <si>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</si>
  <si>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</si>
  <si>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</si>
  <si>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</si>
  <si>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</si>
  <si>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</si>
  <si>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</si>
  <si>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</si>
  <si>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</si>
  <si>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</si>
  <si>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</si>
  <si>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</si>
  <si>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</si>
  <si>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</si>
  <si>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</si>
  <si>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</si>
  <si>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</si>
  <si>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</si>
  <si>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</si>
  <si>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</si>
  <si>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</si>
  <si>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</si>
  <si>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</si>
  <si>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</si>
  <si>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</si>
  <si>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</si>
  <si>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</si>
  <si>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</si>
  <si>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</si>
  <si>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</si>
  <si>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</si>
  <si>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</si>
  <si>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</si>
  <si>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</si>
  <si>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</si>
  <si>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</si>
  <si>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</si>
  <si>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</si>
  <si>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</si>
  <si>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</si>
  <si>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</si>
  <si>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</si>
  <si>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</si>
  <si>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</si>
  <si>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</si>
  <si>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</si>
  <si>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</si>
  <si>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</si>
  <si>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</si>
  <si>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</si>
  <si>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</si>
  <si>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</si>
  <si>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</si>
  <si>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</si>
  <si>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</si>
  <si>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</si>
  <si>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</si>
  <si>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</si>
  <si>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</si>
  <si>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</si>
  <si>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</si>
  <si>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</si>
  <si>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</si>
  <si>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</si>
  <si>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</si>
  <si>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</si>
  <si>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</si>
  <si>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</si>
  <si>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</si>
  <si>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</si>
  <si>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</si>
  <si>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</si>
  <si>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</si>
  <si>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</si>
  <si>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</si>
  <si>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</si>
  <si>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</si>
  <si>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</si>
  <si>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</si>
  <si>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</si>
  <si>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</si>
  <si>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</si>
  <si>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</si>
  <si>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</si>
  <si>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</si>
  <si>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</si>
  <si>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</si>
  <si>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</si>
  <si>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</si>
  <si>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</si>
  <si>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</si>
  <si>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</si>
  <si>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</si>
  <si>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</si>
  <si>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</si>
  <si>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</si>
  <si>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</si>
  <si>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</si>
  <si>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</si>
  <si>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</si>
  <si>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</si>
  <si>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</si>
  <si>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</si>
  <si>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</si>
  <si>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</si>
  <si>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</si>
  <si>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</si>
  <si>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</si>
  <si>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</si>
  <si>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</si>
  <si>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</si>
  <si>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</si>
  <si>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</si>
  <si>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</si>
  <si>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</si>
  <si>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</si>
  <si>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</si>
  <si>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</si>
  <si>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</si>
  <si>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</si>
  <si>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</si>
  <si>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</si>
  <si>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</si>
  <si>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</si>
  <si>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</si>
  <si>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</si>
  <si>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</si>
  <si>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</si>
  <si>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</si>
  <si>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</si>
  <si>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</si>
  <si>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</si>
  <si>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</si>
  <si>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</si>
  <si>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</si>
  <si>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</si>
  <si>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</si>
  <si>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</si>
  <si>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</si>
  <si>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</si>
  <si>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</si>
  <si>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</si>
  <si>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</si>
  <si>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</si>
  <si>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</si>
  <si>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</si>
  <si>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</si>
  <si>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</si>
  <si>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</si>
  <si>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</si>
  <si>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</si>
  <si>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</si>
  <si>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</si>
  <si>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</si>
  <si>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</si>
  <si>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</si>
  <si>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</si>
  <si>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</si>
  <si>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</si>
  <si>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</si>
  <si>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</si>
  <si>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</si>
  <si>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</si>
  <si>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</si>
  <si>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</si>
  <si>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</si>
  <si>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</si>
  <si>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</si>
  <si>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</si>
  <si>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</si>
  <si>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</si>
  <si>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</si>
  <si>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</si>
  <si>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</si>
  <si>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</si>
  <si>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</si>
  <si>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</si>
  <si>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</si>
  <si>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</si>
  <si>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</si>
  <si>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</si>
  <si>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</si>
  <si>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</si>
  <si>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</si>
  <si>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</si>
  <si>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</si>
  <si>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</si>
  <si>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</si>
  <si>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</si>
  <si>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</si>
  <si>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</si>
  <si>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</si>
  <si>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</si>
  <si>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</si>
  <si>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</si>
  <si>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</si>
  <si>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</si>
  <si>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</si>
  <si>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</si>
  <si>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</si>
  <si>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</si>
  <si>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</si>
  <si>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</si>
  <si>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</si>
  <si>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</si>
  <si>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</si>
  <si>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</si>
  <si>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</si>
  <si>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</si>
  <si>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</si>
  <si>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</si>
  <si>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</si>
  <si>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</si>
  <si>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</si>
  <si>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</si>
  <si>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</si>
  <si>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</si>
  <si>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</si>
  <si>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</si>
  <si>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</si>
  <si>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</si>
  <si>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</si>
  <si>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</si>
  <si>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</si>
  <si>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</si>
  <si>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</si>
  <si>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</si>
  <si>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</si>
  <si>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</si>
  <si>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</si>
  <si>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</si>
  <si>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</si>
  <si>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</si>
  <si>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</si>
  <si>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</si>
  <si>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</si>
  <si>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</si>
  <si>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</si>
  <si>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</si>
  <si>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</si>
  <si>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</si>
  <si>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</si>
  <si>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</si>
  <si>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</si>
  <si>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</si>
  <si>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</si>
  <si>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</si>
  <si>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</si>
  <si>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</si>
  <si>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</si>
  <si>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</si>
  <si>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</si>
  <si>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</si>
  <si>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</si>
  <si>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</si>
  <si>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</si>
  <si>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</si>
  <si>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</si>
  <si>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</si>
  <si>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</si>
  <si>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</si>
  <si>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</si>
  <si>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</si>
  <si>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</si>
  <si>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</si>
  <si>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</si>
  <si>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</si>
  <si>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</si>
  <si>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</si>
  <si>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</si>
  <si>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</si>
  <si>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</si>
  <si>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</si>
  <si>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</si>
  <si>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</si>
  <si>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</si>
  <si>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</si>
  <si>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</si>
  <si>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</si>
  <si>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</si>
  <si>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</si>
  <si>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</si>
  <si>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</si>
  <si>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</si>
  <si>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</si>
  <si>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</si>
  <si>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</si>
  <si>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</si>
  <si>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</si>
  <si>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</si>
  <si>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</si>
  <si>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</si>
  <si>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</si>
  <si>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</si>
  <si>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</si>
  <si>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</si>
  <si>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</si>
  <si>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</si>
  <si>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</si>
  <si>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</si>
  <si>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</si>
  <si>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</si>
  <si>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</si>
  <si>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</si>
  <si>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</si>
  <si>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</si>
  <si>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</si>
  <si>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</si>
  <si>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</si>
  <si>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</si>
  <si>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</si>
  <si>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</si>
  <si>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</si>
  <si>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</si>
  <si>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</si>
  <si>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</si>
  <si>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</si>
  <si>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</si>
  <si>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</si>
  <si>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</si>
  <si>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</si>
  <si>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</si>
  <si>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</si>
  <si>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</si>
  <si>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</si>
  <si>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</si>
  <si>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</si>
  <si>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</si>
  <si>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</si>
  <si>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</si>
  <si>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</si>
  <si>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</si>
  <si>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</si>
  <si>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</si>
  <si>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</si>
  <si>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</si>
  <si>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</si>
  <si>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</si>
  <si>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</si>
  <si>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</si>
  <si>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</si>
  <si>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</si>
  <si>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</si>
  <si>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</si>
  <si>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</si>
  <si>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</si>
  <si>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</si>
  <si>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</si>
  <si>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</si>
  <si>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</si>
  <si>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</si>
  <si>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</si>
  <si>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</si>
  <si>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</si>
  <si>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</si>
  <si>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</si>
  <si>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</si>
  <si>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</si>
  <si>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</si>
  <si>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</si>
  <si>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</si>
  <si>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</si>
  <si>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</si>
  <si>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</si>
  <si>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</si>
  <si>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</si>
  <si>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</si>
  <si>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</si>
  <si>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</si>
  <si>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</si>
  <si>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</si>
  <si>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</si>
  <si>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</si>
  <si>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</si>
  <si>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</si>
  <si>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</si>
  <si>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</si>
  <si>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</si>
  <si>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</si>
  <si>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</si>
  <si>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</si>
  <si>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</si>
  <si>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</si>
  <si>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</si>
  <si>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</si>
  <si>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</si>
  <si>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</si>
  <si>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</si>
  <si>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</si>
  <si>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</si>
  <si>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</si>
  <si>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</si>
  <si>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</si>
  <si>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</si>
  <si>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</si>
  <si>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</si>
  <si>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</si>
  <si>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</si>
  <si>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</si>
  <si>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</si>
  <si>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</si>
  <si>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</si>
  <si>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</si>
  <si>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</si>
  <si>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</si>
  <si>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</si>
  <si>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</si>
  <si>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</si>
  <si>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</si>
  <si>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</si>
  <si>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</si>
  <si>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</si>
  <si>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</si>
  <si>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</si>
  <si>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</si>
  <si>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</si>
  <si>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</si>
  <si>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</si>
  <si>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</si>
  <si>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</si>
  <si>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</si>
  <si>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</si>
  <si>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</si>
  <si>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</si>
  <si>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</si>
  <si>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</si>
  <si>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</si>
  <si>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</si>
  <si>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</si>
  <si>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</si>
  <si>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</si>
  <si>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</si>
  <si>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</si>
  <si>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</si>
  <si>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</si>
  <si>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</si>
  <si>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</si>
  <si>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</si>
  <si>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</si>
  <si>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</si>
  <si>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</si>
  <si>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</si>
  <si>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</si>
  <si>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</si>
  <si>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</si>
  <si>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</si>
  <si>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</si>
  <si>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</si>
  <si>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</si>
  <si>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</si>
  <si>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</si>
  <si>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</si>
  <si>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</si>
  <si>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</si>
  <si>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</si>
  <si>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</si>
  <si>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</si>
  <si>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</si>
  <si>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</si>
  <si>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</si>
  <si>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</si>
  <si>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</si>
  <si>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</si>
  <si>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</si>
  <si>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</si>
  <si>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</si>
  <si>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</si>
  <si>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</si>
  <si>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</si>
  <si>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</si>
  <si>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</si>
  <si>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</si>
  <si>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</si>
  <si>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</si>
  <si>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</si>
  <si>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</si>
  <si>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</si>
  <si>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</si>
  <si>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</si>
  <si>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</si>
  <si>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</si>
  <si>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</si>
  <si>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</si>
  <si>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</si>
  <si>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</si>
  <si>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</si>
  <si>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</si>
  <si>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</si>
  <si>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</si>
  <si>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</si>
  <si>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</si>
  <si>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</si>
  <si>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</si>
  <si>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</si>
  <si>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</si>
  <si>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</si>
  <si>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</si>
  <si>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</si>
  <si>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</si>
  <si>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</si>
  <si>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</si>
  <si>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</si>
  <si>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</si>
  <si>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</si>
  <si>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</si>
  <si>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</si>
  <si>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</si>
  <si>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</si>
  <si>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</si>
  <si>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</si>
  <si>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</si>
  <si>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</si>
  <si>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</si>
  <si>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</si>
  <si>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</si>
  <si>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</si>
  <si>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</si>
  <si>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</si>
  <si>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</si>
  <si>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</si>
  <si>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</si>
  <si>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</si>
  <si>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</si>
  <si>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</si>
  <si>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</si>
  <si>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</si>
  <si>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</si>
  <si>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</si>
  <si>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</si>
  <si>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</si>
  <si>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</si>
  <si>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</si>
  <si>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</si>
  <si>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</si>
  <si>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</si>
  <si>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</si>
  <si>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</si>
  <si>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</si>
  <si>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</si>
  <si>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</si>
  <si>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</si>
  <si>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</si>
  <si>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</si>
  <si>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</si>
  <si>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</si>
  <si>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</si>
  <si>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</si>
  <si>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</si>
  <si>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</si>
  <si>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</si>
  <si>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</si>
  <si>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</si>
  <si>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</si>
  <si>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</si>
  <si>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</si>
  <si>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</si>
  <si>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</si>
  <si>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</si>
  <si>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</si>
  <si>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</si>
  <si>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</si>
  <si>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</si>
  <si>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</si>
  <si>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</si>
  <si>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</si>
  <si>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</si>
  <si>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</si>
  <si>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</si>
  <si>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</si>
  <si>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</si>
  <si>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</si>
  <si>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</si>
  <si>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</si>
  <si>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</si>
  <si>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</si>
  <si>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</si>
  <si>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</si>
  <si>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</si>
  <si>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</si>
  <si>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</si>
  <si>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</si>
  <si>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</si>
  <si>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</si>
  <si>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</si>
  <si>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</si>
  <si>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</si>
  <si>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</si>
  <si>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</si>
  <si>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</si>
  <si>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</si>
  <si>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</si>
  <si>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</si>
  <si>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</si>
  <si>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</si>
  <si>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</si>
  <si>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</si>
  <si>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</si>
  <si>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</si>
  <si>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</si>
  <si>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</si>
  <si>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</si>
  <si>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</si>
  <si>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</si>
  <si>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</si>
  <si>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</si>
  <si>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</si>
  <si>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</si>
  <si>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</si>
  <si>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</si>
  <si>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</si>
  <si>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</si>
  <si>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</si>
  <si>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</si>
  <si>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</si>
  <si>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</si>
  <si>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</si>
  <si>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</si>
  <si>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</si>
  <si>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</si>
  <si>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</si>
  <si>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</si>
  <si>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</si>
  <si>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</si>
  <si>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</si>
  <si>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</si>
  <si>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</si>
  <si>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</si>
  <si>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</si>
  <si>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</si>
  <si>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</si>
  <si>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</si>
  <si>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</si>
  <si>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</si>
  <si>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</si>
  <si>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</si>
  <si>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</si>
  <si>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</si>
  <si>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</si>
  <si>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</si>
  <si>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</si>
  <si>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</si>
  <si>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</si>
  <si>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</si>
  <si>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</si>
  <si>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</si>
  <si>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</si>
  <si>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</si>
  <si>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</si>
  <si>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</si>
  <si>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</si>
  <si>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</si>
  <si>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</si>
  <si>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</si>
  <si>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</si>
  <si>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</si>
  <si>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</si>
  <si>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</si>
  <si>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</si>
  <si>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</si>
  <si>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</si>
  <si>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</si>
  <si>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</si>
  <si>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</si>
  <si>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</si>
  <si>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</si>
  <si>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</si>
  <si>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</si>
  <si>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</si>
  <si>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</si>
  <si>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</si>
  <si>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</si>
  <si>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</si>
  <si>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</si>
  <si>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</si>
  <si>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</si>
  <si>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</si>
  <si>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</si>
  <si>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</si>
  <si>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</si>
  <si>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</si>
  <si>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</si>
  <si>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</si>
  <si>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</si>
  <si>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</si>
  <si>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</si>
  <si>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</si>
  <si>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</si>
  <si>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</si>
  <si>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</si>
  <si>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</si>
  <si>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</si>
  <si>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</si>
  <si>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</si>
  <si>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</si>
  <si>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</si>
  <si>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</si>
  <si>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</si>
  <si>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</si>
  <si>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</si>
  <si>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</si>
  <si>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</si>
  <si>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</si>
  <si>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</si>
  <si>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</si>
  <si>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</si>
  <si>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</si>
  <si>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</si>
  <si>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</si>
  <si>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</si>
  <si>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</si>
  <si>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</si>
  <si>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</si>
  <si>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</si>
  <si>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</si>
  <si>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</si>
  <si>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</si>
  <si>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</si>
  <si>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</si>
  <si>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</si>
  <si>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</si>
  <si>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</si>
  <si>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</si>
  <si>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</si>
  <si>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</si>
  <si>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</si>
  <si>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</si>
  <si>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</si>
  <si>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</si>
  <si>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</si>
  <si>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</si>
  <si>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</si>
  <si>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</si>
  <si>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</si>
  <si>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</si>
  <si>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</si>
  <si>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</si>
  <si>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</si>
  <si>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</si>
  <si>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</si>
  <si>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</si>
  <si>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</si>
  <si>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</si>
  <si>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</si>
  <si>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</si>
  <si>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</si>
  <si>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</si>
  <si>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</si>
  <si>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</si>
  <si>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</si>
  <si>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</si>
  <si>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</si>
  <si>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</si>
  <si>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</si>
  <si>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</si>
  <si>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</si>
  <si>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</si>
  <si>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</si>
  <si>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</si>
  <si>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</si>
  <si>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</si>
  <si>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</si>
  <si>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</si>
  <si>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</si>
  <si>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</si>
  <si>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</si>
  <si>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</si>
  <si>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</si>
  <si>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</si>
  <si>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</si>
  <si>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</si>
  <si>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</si>
  <si>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</si>
  <si>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</si>
  <si>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</si>
  <si>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</si>
  <si>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</si>
  <si>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</si>
  <si>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</si>
  <si>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</si>
  <si>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</si>
  <si>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</si>
  <si>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</si>
  <si>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</si>
  <si>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</si>
  <si>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</si>
  <si>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</si>
  <si>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</si>
  <si>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</si>
  <si>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</si>
  <si>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</si>
  <si>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</si>
  <si>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</si>
  <si>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</si>
  <si>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</si>
  <si>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</si>
  <si>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</si>
  <si>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</si>
  <si>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</si>
  <si>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</si>
  <si>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</si>
  <si>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</si>
  <si>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</si>
  <si>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</si>
  <si>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</si>
  <si>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</si>
  <si>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</si>
  <si>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</si>
  <si>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</si>
  <si>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</si>
  <si>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</si>
  <si>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</si>
  <si>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</si>
  <si>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</si>
  <si>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</si>
  <si>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</si>
  <si>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</si>
  <si>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</si>
  <si>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</si>
  <si>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</si>
  <si>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</si>
  <si>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</si>
  <si>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</si>
  <si>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</si>
  <si>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</si>
  <si>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</si>
  <si>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</si>
  <si>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</si>
  <si>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</si>
  <si>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</si>
  <si>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</si>
  <si>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</si>
  <si>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</si>
  <si>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</si>
  <si>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</si>
  <si>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</si>
  <si>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</si>
  <si>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</si>
  <si>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</si>
  <si>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</si>
  <si>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</si>
  <si>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</si>
  <si>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</si>
  <si>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</si>
  <si>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</si>
  <si>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</si>
  <si>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</si>
  <si>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</si>
  <si>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</si>
  <si>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</si>
  <si>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</si>
  <si>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</si>
  <si>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</si>
  <si>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</si>
  <si>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</si>
  <si>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</si>
  <si>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</si>
  <si>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</si>
  <si>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</si>
  <si>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</si>
  <si>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</si>
  <si>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</si>
  <si>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</si>
  <si>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</si>
  <si>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</si>
  <si>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</si>
  <si>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</si>
  <si>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</si>
  <si>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</si>
  <si>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</si>
  <si>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</si>
  <si>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</si>
  <si>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</si>
  <si>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</si>
  <si>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</si>
  <si>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</si>
  <si>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</si>
  <si>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</si>
  <si>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</si>
  <si>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</si>
  <si>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</si>
  <si>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</si>
  <si>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</si>
  <si>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</si>
  <si>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</si>
  <si>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</si>
  <si>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</si>
  <si>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</si>
  <si>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</si>
  <si>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</si>
  <si>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</si>
  <si>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</si>
  <si>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</si>
  <si>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</si>
  <si>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</si>
  <si>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</si>
  <si>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</si>
  <si>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</si>
  <si>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</si>
  <si>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</si>
  <si>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</si>
  <si>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</si>
  <si>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</si>
  <si>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</si>
  <si>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</si>
  <si>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</si>
  <si>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</si>
  <si>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</si>
  <si>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</si>
  <si>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</si>
  <si>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</si>
  <si>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</si>
  <si>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</si>
  <si>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</si>
  <si>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</si>
  <si>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</si>
  <si>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</si>
  <si>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</si>
  <si>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</si>
  <si>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</si>
  <si>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</si>
  <si>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</si>
  <si>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</si>
  <si>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</si>
  <si>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</si>
  <si>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</si>
  <si>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</si>
  <si>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</si>
  <si>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</si>
  <si>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</si>
  <si>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</si>
  <si>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</si>
  <si>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</si>
  <si>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</si>
  <si>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</si>
  <si>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</si>
  <si>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</si>
  <si>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</si>
  <si>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</si>
  <si>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</si>
  <si>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</si>
  <si>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</si>
  <si>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</si>
  <si>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</si>
  <si>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</si>
  <si>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</si>
  <si>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</si>
  <si>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</si>
  <si>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</si>
  <si>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</si>
  <si>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</si>
  <si>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</si>
  <si>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</si>
  <si>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</si>
  <si>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</si>
  <si>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</si>
  <si>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</si>
  <si>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</si>
  <si>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</si>
  <si>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</si>
  <si>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</si>
  <si>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</si>
  <si>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</si>
  <si>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</si>
  <si>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</si>
  <si>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</si>
  <si>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</si>
  <si>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</si>
  <si>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</si>
  <si>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</si>
  <si>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</si>
  <si>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</si>
  <si>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</si>
  <si>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</si>
  <si>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</si>
  <si>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</si>
  <si>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</si>
  <si>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</si>
  <si>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</si>
  <si>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</si>
  <si>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</si>
  <si>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</si>
  <si>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</si>
  <si>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</si>
  <si>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</si>
  <si>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</si>
  <si>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</si>
  <si>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</si>
  <si>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</si>
  <si>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</si>
  <si>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</si>
  <si>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</si>
  <si>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</si>
  <si>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</si>
  <si>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</si>
  <si>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</si>
  <si>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</si>
  <si>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</si>
  <si>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</si>
  <si>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</si>
  <si>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</si>
  <si>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</si>
  <si>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</si>
  <si>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</si>
  <si>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</si>
  <si>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</si>
  <si>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</si>
  <si>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</si>
  <si>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</si>
  <si>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</si>
  <si>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</si>
  <si>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</si>
  <si>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</si>
  <si>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</si>
  <si>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</si>
  <si>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</si>
  <si>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</si>
  <si>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</si>
  <si>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</si>
  <si>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</si>
  <si>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</si>
  <si>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</si>
  <si>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</si>
  <si>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</si>
  <si>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</si>
  <si>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</si>
  <si>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</si>
  <si>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</si>
  <si>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</si>
  <si>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</si>
  <si>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</si>
  <si>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</si>
  <si>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</si>
  <si>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</si>
  <si>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</si>
  <si>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</si>
  <si>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</si>
  <si>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</si>
  <si>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</si>
  <si>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</si>
  <si>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</si>
  <si>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</si>
  <si>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</si>
  <si>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</si>
  <si>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</si>
  <si>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</si>
  <si>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</si>
  <si>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</si>
  <si>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</si>
  <si>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</si>
  <si>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</si>
  <si>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</si>
  <si>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</si>
  <si>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</si>
  <si>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</si>
  <si>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</si>
  <si>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</si>
  <si>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</si>
  <si>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</si>
  <si>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</si>
  <si>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</si>
  <si>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</si>
  <si>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</si>
  <si>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</si>
  <si>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</si>
  <si>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</si>
  <si>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</si>
  <si>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</si>
  <si>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</si>
  <si>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</si>
  <si>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</si>
  <si>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</si>
  <si>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</si>
  <si>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</si>
  <si>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</si>
  <si>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</si>
  <si>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</si>
  <si>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</si>
  <si>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</si>
  <si>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</si>
  <si>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</si>
  <si>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</si>
  <si>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</si>
  <si>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</si>
  <si>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</si>
  <si>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</si>
  <si>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</si>
  <si>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</si>
  <si>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</si>
  <si>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</si>
  <si>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</si>
  <si>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</si>
  <si>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</si>
  <si>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</si>
  <si>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</si>
  <si>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</si>
  <si>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</si>
  <si>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</si>
  <si>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</si>
  <si>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</si>
  <si>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</si>
  <si>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</si>
  <si>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</si>
  <si>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</si>
  <si>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</si>
  <si>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</si>
  <si>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</si>
  <si>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</si>
  <si>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</si>
  <si>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</si>
  <si>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</si>
  <si>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</si>
  <si>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</si>
  <si>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</si>
  <si>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</si>
  <si>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</si>
  <si>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</si>
  <si>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</si>
  <si>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</si>
  <si>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</si>
  <si>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</si>
  <si>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</si>
  <si>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</si>
  <si>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</si>
  <si>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</si>
  <si>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</si>
  <si>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</si>
  <si>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</si>
  <si>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</si>
  <si>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</si>
  <si>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</si>
  <si>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</si>
  <si>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</si>
  <si>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</si>
  <si>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</si>
  <si>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</si>
  <si>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</si>
  <si>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</si>
  <si>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</si>
  <si>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</si>
  <si>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</si>
  <si>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</si>
  <si>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</si>
  <si>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</si>
  <si>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</si>
  <si>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</si>
  <si>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</si>
  <si>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</si>
  <si>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</si>
  <si>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</si>
  <si>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</si>
  <si>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</si>
  <si>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</si>
  <si>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</si>
  <si>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</si>
  <si>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</si>
  <si>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</si>
  <si>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</si>
  <si>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</si>
  <si>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</si>
  <si>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</si>
  <si>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</si>
  <si>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</si>
  <si>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</si>
  <si>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</si>
  <si>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</si>
  <si>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</si>
  <si>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</si>
  <si>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</si>
  <si>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</si>
  <si>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</si>
  <si>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</si>
  <si>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</si>
  <si>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</si>
  <si>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</si>
  <si>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</si>
  <si>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</si>
  <si>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</si>
  <si>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</si>
  <si>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</si>
  <si>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</si>
  <si>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</si>
  <si>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</si>
  <si>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</si>
  <si>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</si>
  <si>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</si>
  <si>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</si>
  <si>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</si>
  <si>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</si>
  <si>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</si>
  <si>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</si>
  <si>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</si>
  <si>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</si>
  <si>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</si>
  <si>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</si>
  <si>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</si>
  <si>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</si>
  <si>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</si>
  <si>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</si>
  <si>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</si>
  <si>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</si>
  <si>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</si>
  <si>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</si>
  <si>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</si>
  <si>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</si>
  <si>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</si>
  <si>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</si>
  <si>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</si>
  <si>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</si>
  <si>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</si>
  <si>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</si>
  <si>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</si>
  <si>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</si>
  <si>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</si>
  <si>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</si>
  <si>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</si>
  <si>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</si>
  <si>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</si>
  <si>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</si>
  <si>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</si>
  <si>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</si>
  <si>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</si>
  <si>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</si>
  <si>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</si>
  <si>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</si>
  <si>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</si>
  <si>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</si>
  <si>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</si>
  <si>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</si>
  <si>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</si>
  <si>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</si>
  <si>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</si>
  <si>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</si>
  <si>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</si>
  <si>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</si>
  <si>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</si>
  <si>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</si>
  <si>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</si>
  <si>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</si>
  <si>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</si>
  <si>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</si>
  <si>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</si>
  <si>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</si>
  <si>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</si>
  <si>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</si>
  <si>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</si>
  <si>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</si>
  <si>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</si>
  <si>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</si>
  <si>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</si>
  <si>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</si>
  <si>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</si>
  <si>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</si>
  <si>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</si>
  <si>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</si>
  <si>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</si>
  <si>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</si>
  <si>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</si>
  <si>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</si>
  <si>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</si>
  <si>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</si>
  <si>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</si>
  <si>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</si>
  <si>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</si>
  <si>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</si>
  <si>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</si>
  <si>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</si>
  <si>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</si>
  <si>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</si>
  <si>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</si>
  <si>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</si>
  <si>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</si>
  <si>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</si>
  <si>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</si>
  <si>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</si>
  <si>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</si>
  <si>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</si>
  <si>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</si>
  <si>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</si>
  <si>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</si>
  <si>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</si>
  <si>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</si>
  <si>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</si>
  <si>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</si>
  <si>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</si>
  <si>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</si>
  <si>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</si>
  <si>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</si>
  <si>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</si>
  <si>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</si>
  <si>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</si>
  <si>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</si>
  <si>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</si>
  <si>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</si>
  <si>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</si>
  <si>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</si>
  <si>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</si>
  <si>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</si>
  <si>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</si>
  <si>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</si>
  <si>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</si>
  <si>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</si>
  <si>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</si>
  <si>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</si>
  <si>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</si>
  <si>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</si>
  <si>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</si>
  <si>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</si>
  <si>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</si>
  <si>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</si>
  <si>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</si>
  <si>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</si>
  <si>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</si>
  <si>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</si>
  <si>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</si>
  <si>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</si>
  <si>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</si>
  <si>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</si>
  <si>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</si>
  <si>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</si>
  <si>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</si>
  <si>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</si>
  <si>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</si>
  <si>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</si>
  <si>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</si>
  <si>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</si>
  <si>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</si>
  <si>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</si>
  <si>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</si>
  <si>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</si>
  <si>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</si>
  <si>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</si>
  <si>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</si>
  <si>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</si>
  <si>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</si>
  <si>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</si>
  <si>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</si>
  <si>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</si>
  <si>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</si>
  <si>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</si>
  <si>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</si>
  <si>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</si>
  <si>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</si>
  <si>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</si>
  <si>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</si>
  <si>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</si>
  <si>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</si>
  <si>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</si>
  <si>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</si>
  <si>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</si>
  <si>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</si>
  <si>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</si>
  <si>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</si>
  <si>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</si>
  <si>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</si>
  <si>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</si>
  <si>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</si>
  <si>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</si>
  <si>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</si>
  <si>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</si>
  <si>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</si>
  <si>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</si>
  <si>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</si>
  <si>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</si>
  <si>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</si>
  <si>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</si>
  <si>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</si>
  <si>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</si>
  <si>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</si>
  <si>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</si>
  <si>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</si>
  <si>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</si>
  <si>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</si>
  <si>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</si>
  <si>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</si>
  <si>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</si>
  <si>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</si>
  <si>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</si>
  <si>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</si>
  <si>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</si>
  <si>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</si>
  <si>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</si>
  <si>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</si>
  <si>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</si>
  <si>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</si>
  <si>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</si>
  <si>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</si>
  <si>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</si>
  <si>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</si>
  <si>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</si>
  <si>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</si>
  <si>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</si>
  <si>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</si>
  <si>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</si>
  <si>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</si>
  <si>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</si>
  <si>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</si>
  <si>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</si>
  <si>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</si>
  <si>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</si>
  <si>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</si>
  <si>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</si>
  <si>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</si>
  <si>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</si>
  <si>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</si>
  <si>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</si>
  <si>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</si>
  <si>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</si>
  <si>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</si>
  <si>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</si>
  <si>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</si>
  <si>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</si>
  <si>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</si>
  <si>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</si>
  <si>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</si>
  <si>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</si>
  <si>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</si>
  <si>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</si>
  <si>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</si>
  <si>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</si>
  <si>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</si>
  <si>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</si>
  <si>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</si>
  <si>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</si>
  <si>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</si>
  <si>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</si>
  <si>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</si>
  <si>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</si>
  <si>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</si>
  <si>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</si>
  <si>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</si>
  <si>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</si>
  <si>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</si>
  <si>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</si>
  <si>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</si>
  <si>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</si>
  <si>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</si>
  <si>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</si>
  <si>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</si>
  <si>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</si>
  <si>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</si>
  <si>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</si>
  <si>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</si>
  <si>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</si>
  <si>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</si>
  <si>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</si>
  <si>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</si>
  <si>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</si>
  <si>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</si>
  <si>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</si>
  <si>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</si>
  <si>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</si>
  <si>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</si>
  <si>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</si>
  <si>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</si>
  <si>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</si>
  <si>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</si>
  <si>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</si>
  <si>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</si>
  <si>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</si>
  <si>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</si>
  <si>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</si>
  <si>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</si>
  <si>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</si>
  <si>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</si>
  <si>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</si>
  <si>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</si>
  <si>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</si>
  <si>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</si>
  <si>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</si>
  <si>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</si>
  <si>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</si>
  <si>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</si>
  <si>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</si>
  <si>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</si>
  <si>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</si>
  <si>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</si>
  <si>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</si>
  <si>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</si>
  <si>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</si>
  <si>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</si>
  <si>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</si>
  <si>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</si>
  <si>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</si>
  <si>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</si>
  <si>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</si>
  <si>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</si>
  <si>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</si>
  <si>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</si>
  <si>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</si>
  <si>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</si>
  <si>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</si>
  <si>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</si>
  <si>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</si>
  <si>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</si>
  <si>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</si>
  <si>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</si>
  <si>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</si>
  <si>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</si>
  <si>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</si>
  <si>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</si>
  <si>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</si>
  <si>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</si>
  <si>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</si>
  <si>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</si>
  <si>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</si>
  <si>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</si>
  <si>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</si>
  <si>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</si>
  <si>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</si>
  <si>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</si>
  <si>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</si>
  <si>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</si>
  <si>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</si>
  <si>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</si>
  <si>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</si>
  <si>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</si>
  <si>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</si>
  <si>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</si>
  <si>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</si>
  <si>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</si>
  <si>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</si>
  <si>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</si>
  <si>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</si>
  <si>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</si>
  <si>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</si>
  <si>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</si>
  <si>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</si>
  <si>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</si>
  <si>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</si>
  <si>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</si>
  <si>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</si>
  <si>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</si>
  <si>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</si>
  <si>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</si>
  <si>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</si>
  <si>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</si>
  <si>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</si>
  <si>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</si>
  <si>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</si>
  <si>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</si>
  <si>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</si>
  <si>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</si>
  <si>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</si>
  <si>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</si>
  <si>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</si>
  <si>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</si>
  <si>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</si>
  <si>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</si>
  <si>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</si>
  <si>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</si>
  <si>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</si>
  <si>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</si>
  <si>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</si>
  <si>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</si>
  <si>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</si>
  <si>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</si>
  <si>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</si>
  <si>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</si>
  <si>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</si>
  <si>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</si>
  <si>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</si>
  <si>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</si>
  <si>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</si>
  <si>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</si>
  <si>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</si>
  <si>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</si>
  <si>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</si>
  <si>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</si>
  <si>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</si>
  <si>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</si>
  <si>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</si>
  <si>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</si>
  <si>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</si>
  <si>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</si>
  <si>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</si>
  <si>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</si>
  <si>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</si>
  <si>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</si>
  <si>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</si>
  <si>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</si>
  <si>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</si>
  <si>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</si>
  <si>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</si>
  <si>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</si>
  <si>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</si>
  <si>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</si>
  <si>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</si>
  <si>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</si>
  <si>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</si>
  <si>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</si>
  <si>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</si>
  <si>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</si>
  <si>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</si>
  <si>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</si>
  <si>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</si>
  <si>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</si>
  <si>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</si>
  <si>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</si>
  <si>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</si>
  <si>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</si>
  <si>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</si>
  <si>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</si>
  <si>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</si>
  <si>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</si>
  <si>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</si>
  <si>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</si>
  <si>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</si>
  <si>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</si>
  <si>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</si>
  <si>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</si>
  <si>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</si>
  <si>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</si>
  <si>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</si>
  <si>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</si>
  <si>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</si>
  <si>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</si>
  <si>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</si>
  <si>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</si>
  <si>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</si>
  <si>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</si>
  <si>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</si>
  <si>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</si>
  <si>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</si>
  <si>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</si>
  <si>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</si>
  <si>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</si>
  <si>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</si>
  <si>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</si>
  <si>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</si>
  <si>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</si>
  <si>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</si>
  <si>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</si>
  <si>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</si>
  <si>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</si>
  <si>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</si>
  <si>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</si>
  <si>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</si>
  <si>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</si>
  <si>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</si>
  <si>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</si>
  <si>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</si>
  <si>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</si>
  <si>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</si>
  <si>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</si>
  <si>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</si>
  <si>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</si>
  <si>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</si>
  <si>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</si>
  <si>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</si>
  <si>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</si>
  <si>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</si>
  <si>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</si>
  <si>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</si>
  <si>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</si>
  <si>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</si>
  <si>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</si>
  <si>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</si>
  <si>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</si>
  <si>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</si>
  <si>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</si>
  <si>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</si>
  <si>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</si>
  <si>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</si>
  <si>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</si>
  <si>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</si>
  <si>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</si>
  <si>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</si>
  <si>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</si>
  <si>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</si>
  <si>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</si>
  <si>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</si>
  <si>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</si>
  <si>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</si>
  <si>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</si>
  <si>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</si>
  <si>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</si>
  <si>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</si>
  <si>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</si>
  <si>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</si>
  <si>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</si>
  <si>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</si>
  <si>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</si>
  <si>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</si>
  <si>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</si>
  <si>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</si>
  <si>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</si>
  <si>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</si>
  <si>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</si>
  <si>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</si>
  <si>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</si>
  <si>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</si>
  <si>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</si>
  <si>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</si>
  <si>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</si>
  <si>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</si>
  <si>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</si>
  <si>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</si>
  <si>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</si>
  <si>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</si>
  <si>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</si>
  <si>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</si>
  <si>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</si>
  <si>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</si>
  <si>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</si>
  <si>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</si>
  <si>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</si>
  <si>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</si>
  <si>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</si>
  <si>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</si>
  <si>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</si>
  <si>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</si>
  <si>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</si>
  <si>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</si>
  <si>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</si>
  <si>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</si>
  <si>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</si>
  <si>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</si>
  <si>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</si>
  <si>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</si>
  <si>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</si>
  <si>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</si>
  <si>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</si>
  <si>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</si>
  <si>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</si>
  <si>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</si>
  <si>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</si>
  <si>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</si>
  <si>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</si>
  <si>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</si>
  <si>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</si>
  <si>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</si>
  <si>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</si>
  <si>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</si>
  <si>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</si>
  <si>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</si>
  <si>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</si>
  <si>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</si>
  <si>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</si>
  <si>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</si>
  <si>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</si>
  <si>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</si>
  <si>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</si>
  <si>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</si>
  <si>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</si>
  <si>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</si>
  <si>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</si>
  <si>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</si>
  <si>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</si>
  <si>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</si>
  <si>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</si>
  <si>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</si>
  <si>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</si>
  <si>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</si>
  <si>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</si>
  <si>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</si>
  <si>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</si>
  <si>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</si>
  <si>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</si>
  <si>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</si>
  <si>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</si>
  <si>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</si>
  <si>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</si>
  <si>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</si>
  <si>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</si>
  <si>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</si>
  <si>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</si>
  <si>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</si>
  <si>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</si>
  <si>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</si>
  <si>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</si>
  <si>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</si>
  <si>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</si>
  <si>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</si>
  <si>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</si>
  <si>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</si>
  <si>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</si>
  <si>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</si>
  <si>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</si>
  <si>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</si>
  <si>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</si>
  <si>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</si>
  <si>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</si>
  <si>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</si>
  <si>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</si>
  <si>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</si>
  <si>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</si>
  <si>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</si>
  <si>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</si>
  <si>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</si>
  <si>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</si>
  <si>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</si>
  <si>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</si>
  <si>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</si>
  <si>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</si>
  <si>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</si>
  <si>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</si>
  <si>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</si>
  <si>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</si>
  <si>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</si>
  <si>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</si>
  <si>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</si>
  <si>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</si>
  <si>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</si>
  <si>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</si>
  <si>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</si>
  <si>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</si>
  <si>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</si>
  <si>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</si>
  <si>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</si>
  <si>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</si>
  <si>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</si>
  <si>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</si>
  <si>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</si>
  <si>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</si>
  <si>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</si>
  <si>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</si>
  <si>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</si>
  <si>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</si>
  <si>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</si>
  <si>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</si>
  <si>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</si>
  <si>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</si>
  <si>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</si>
  <si>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</si>
  <si>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</si>
  <si>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</si>
  <si>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</si>
  <si>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</si>
  <si>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</si>
  <si>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</si>
  <si>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</si>
  <si>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</si>
  <si>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</si>
  <si>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</si>
  <si>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</si>
  <si>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</si>
  <si>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</si>
  <si>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</si>
  <si>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</si>
  <si>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</si>
  <si>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</si>
  <si>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</si>
  <si>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</si>
  <si>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</si>
  <si>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</si>
  <si>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</si>
  <si>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</si>
  <si>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</si>
  <si>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</si>
  <si>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</si>
  <si>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</si>
  <si>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</si>
  <si>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</si>
  <si>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</si>
  <si>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</si>
  <si>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</si>
  <si>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</si>
  <si>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</si>
  <si>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</si>
  <si>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</si>
  <si>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</si>
  <si>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</si>
  <si>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</si>
  <si>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</si>
  <si>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</si>
  <si>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</si>
  <si>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</si>
  <si>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</si>
  <si>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</si>
  <si>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</si>
  <si>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</si>
  <si>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</si>
  <si>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</si>
  <si>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</si>
  <si>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</si>
  <si>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</si>
  <si>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</si>
  <si>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</si>
  <si>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</si>
  <si>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</si>
  <si>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</si>
  <si>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</si>
  <si>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</si>
  <si>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</si>
  <si>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</si>
  <si>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</si>
  <si>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</si>
  <si>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</si>
  <si>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</si>
  <si>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</si>
  <si>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</si>
  <si>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</si>
  <si>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</si>
  <si>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</si>
  <si>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</si>
  <si>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</si>
  <si>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</si>
  <si>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</si>
  <si>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</si>
  <si>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</si>
  <si>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</si>
  <si>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</si>
  <si>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</si>
  <si>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</si>
  <si>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</si>
  <si>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</si>
  <si>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</si>
  <si>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</si>
  <si>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</si>
  <si>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</si>
  <si>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</si>
  <si>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</si>
  <si>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</si>
  <si>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</si>
  <si>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</si>
  <si>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</si>
  <si>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</si>
  <si>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</si>
  <si>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</si>
  <si>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</si>
  <si>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</si>
  <si>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</si>
  <si>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</si>
  <si>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</si>
  <si>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</si>
  <si>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</si>
  <si>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</si>
  <si>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</si>
  <si>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</si>
  <si>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</si>
  <si>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</si>
  <si>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</si>
  <si>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</si>
  <si>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</si>
  <si>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</si>
  <si>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</si>
  <si>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</si>
  <si>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</si>
  <si>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</si>
  <si>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</si>
  <si>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</si>
  <si>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</si>
  <si>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</si>
  <si>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</si>
  <si>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</si>
  <si>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</si>
  <si>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</si>
  <si>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</si>
  <si>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</si>
  <si>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</si>
  <si>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</si>
  <si>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</si>
  <si>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</si>
  <si>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</si>
  <si>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</si>
  <si>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</si>
  <si>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</si>
  <si>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</si>
  <si>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</si>
  <si>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</si>
  <si>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</si>
  <si>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</si>
  <si>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</si>
  <si>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</si>
  <si>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</si>
  <si>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</si>
  <si>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</si>
  <si>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</si>
  <si>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</si>
  <si>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</si>
  <si>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</si>
  <si>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</si>
  <si>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</si>
  <si>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</si>
  <si>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</si>
  <si>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</si>
  <si>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</si>
  <si>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</si>
  <si>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</si>
  <si>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</si>
  <si>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</si>
  <si>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</si>
  <si>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</si>
  <si>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</si>
  <si>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</si>
  <si>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</si>
  <si>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</si>
  <si>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</si>
  <si>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</si>
  <si>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</si>
  <si>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</si>
  <si>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</si>
  <si>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</si>
  <si>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</si>
  <si>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</si>
  <si>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</si>
  <si>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</si>
  <si>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</si>
  <si>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</si>
  <si>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</si>
  <si>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</si>
  <si>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</si>
  <si>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</si>
  <si>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</si>
  <si>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</si>
  <si>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</si>
  <si>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</si>
  <si>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</si>
  <si>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</si>
  <si>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</si>
  <si>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</si>
  <si>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</si>
  <si>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</si>
  <si>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</si>
  <si>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</si>
  <si>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</si>
  <si>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</si>
  <si>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</si>
  <si>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</si>
  <si>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</si>
  <si>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</si>
  <si>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</si>
  <si>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</si>
  <si>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</si>
  <si>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</si>
  <si>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</si>
  <si>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</si>
  <si>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</si>
  <si>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</si>
  <si>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</si>
  <si>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</si>
  <si>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</si>
  <si>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</si>
  <si>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</si>
  <si>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</si>
  <si>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</si>
  <si>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</si>
  <si>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</si>
  <si>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</si>
  <si>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</si>
  <si>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</si>
  <si>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</si>
  <si>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</si>
  <si>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</si>
  <si>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</si>
  <si>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</si>
  <si>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</si>
  <si>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</si>
  <si>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</si>
  <si>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</si>
  <si>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</si>
  <si>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</si>
  <si>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</si>
  <si>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</si>
  <si>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</si>
  <si>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</si>
  <si>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</si>
  <si>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</si>
  <si>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</si>
  <si>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</si>
  <si>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</si>
  <si>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</si>
  <si>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</si>
  <si>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</si>
  <si>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</si>
  <si>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</si>
  <si>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</si>
  <si>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</si>
  <si>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</si>
  <si>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</si>
  <si>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</si>
  <si>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</si>
  <si>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</si>
  <si>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</si>
  <si>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</si>
  <si>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</si>
  <si>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</si>
  <si>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</si>
  <si>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</si>
  <si>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</si>
  <si>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</si>
  <si>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</si>
  <si>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</si>
  <si>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</si>
  <si>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</si>
  <si>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</si>
  <si>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</si>
  <si>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</si>
  <si>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</si>
  <si>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</si>
  <si>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</si>
  <si>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</si>
  <si>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</si>
  <si>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</si>
  <si>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</si>
  <si>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</si>
  <si>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</si>
  <si>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</si>
  <si>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</si>
  <si>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</si>
  <si>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</si>
  <si>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</si>
  <si>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</si>
  <si>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</si>
  <si>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</si>
  <si>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</si>
  <si>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</si>
  <si>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</si>
  <si>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</si>
  <si>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</si>
  <si>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</si>
  <si>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</si>
  <si>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</si>
  <si>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</si>
  <si>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</si>
  <si>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</si>
  <si>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</si>
  <si>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</si>
  <si>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</si>
  <si>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</si>
  <si>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</si>
  <si>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</si>
  <si>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</si>
  <si>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</si>
  <si>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</si>
  <si>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</si>
  <si>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</si>
  <si>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</si>
  <si>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</si>
  <si>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</si>
  <si>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</si>
  <si>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</si>
  <si>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</si>
  <si>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</si>
  <si>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</si>
  <si>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</si>
  <si>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</si>
  <si>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</si>
  <si>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</si>
  <si>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</si>
  <si>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</si>
  <si>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</si>
  <si>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</si>
  <si>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</si>
  <si>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</si>
  <si>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</si>
  <si>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</si>
  <si>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</si>
  <si>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</si>
  <si>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</si>
  <si>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</si>
  <si>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</si>
  <si>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</si>
  <si>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</si>
  <si>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</si>
  <si>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</si>
  <si>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</si>
  <si>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</si>
  <si>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</si>
  <si>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</si>
  <si>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</si>
  <si>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</si>
  <si>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</si>
  <si>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</si>
  <si>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</si>
  <si>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</si>
  <si>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</si>
  <si>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</si>
  <si>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</si>
  <si>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</si>
  <si>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</si>
  <si>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</si>
  <si>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</si>
  <si>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</si>
  <si>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</si>
  <si>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</si>
  <si>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</si>
  <si>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</si>
  <si>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</si>
  <si>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</si>
  <si>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</si>
  <si>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</si>
  <si>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</si>
  <si>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</si>
  <si>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</si>
  <si>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</si>
  <si>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</si>
  <si>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</si>
  <si>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</si>
  <si>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</si>
  <si>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</si>
  <si>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</si>
  <si>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</si>
  <si>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</si>
  <si>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</si>
  <si>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</si>
  <si>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</si>
  <si>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</si>
  <si>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</si>
  <si>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</si>
  <si>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</si>
  <si>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</si>
  <si>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</si>
  <si>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</si>
  <si>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</si>
  <si>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</si>
  <si>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</si>
  <si>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</si>
  <si>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</si>
  <si>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</si>
  <si>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</si>
  <si>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</si>
  <si>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</si>
  <si>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</si>
  <si>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</si>
  <si>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</si>
  <si>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</si>
  <si>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</si>
  <si>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</si>
  <si>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</si>
  <si>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</si>
  <si>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</si>
  <si>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</si>
  <si>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</si>
  <si>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</si>
  <si>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</si>
  <si>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</si>
  <si>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</si>
  <si>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</si>
  <si>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</si>
  <si>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</si>
  <si>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</si>
  <si>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</si>
  <si>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</si>
  <si>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</si>
  <si>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</si>
  <si>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</si>
  <si>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</si>
  <si>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</si>
  <si>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</si>
  <si>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</si>
  <si>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</si>
  <si>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</si>
  <si>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</si>
  <si>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</si>
  <si>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</si>
  <si>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</si>
  <si>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</si>
  <si>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</si>
  <si>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</si>
  <si>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</si>
  <si>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</si>
  <si>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</si>
  <si>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</si>
  <si>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</si>
  <si>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</si>
  <si>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</si>
  <si>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</si>
  <si>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</si>
  <si>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</si>
  <si>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</si>
  <si>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</si>
  <si>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</si>
  <si>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</si>
  <si>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</si>
  <si>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</si>
  <si>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</si>
  <si>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</si>
  <si>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</si>
  <si>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</si>
  <si>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</si>
  <si>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</si>
  <si>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</si>
  <si>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</si>
  <si>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</si>
  <si>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</si>
  <si>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</si>
  <si>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</si>
  <si>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</si>
  <si>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</si>
  <si>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</si>
  <si>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</si>
  <si>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</si>
  <si>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</si>
  <si>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</si>
  <si>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</si>
  <si>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</si>
  <si>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</si>
  <si>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</si>
  <si>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</si>
  <si>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</si>
  <si>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</si>
  <si>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</si>
  <si>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</si>
  <si>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</si>
  <si>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</si>
  <si>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</si>
  <si>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</si>
  <si>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</si>
  <si>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</si>
  <si>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</si>
  <si>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</si>
  <si>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</si>
  <si>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</si>
  <si>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</si>
  <si>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</si>
  <si>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</si>
  <si>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</si>
  <si>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</si>
  <si>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</si>
  <si>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</si>
  <si>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</si>
  <si>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</si>
  <si>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</si>
  <si>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</si>
  <si>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</si>
  <si>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</si>
  <si>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</si>
  <si>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</si>
  <si>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</si>
  <si>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</si>
  <si>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</si>
  <si>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</si>
  <si>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</si>
  <si>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</si>
  <si>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</si>
  <si>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</si>
  <si>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</si>
  <si>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</si>
  <si>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</si>
  <si>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</si>
  <si>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</si>
  <si>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</si>
  <si>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</si>
  <si>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</si>
  <si>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</si>
  <si>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</si>
  <si>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</si>
  <si>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</si>
  <si>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</si>
  <si>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</si>
  <si>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</si>
  <si>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</si>
  <si>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</si>
  <si>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</si>
  <si>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</si>
  <si>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</si>
  <si>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</si>
  <si>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</si>
  <si>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</si>
  <si>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</si>
  <si>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</si>
  <si>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</si>
  <si>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</si>
  <si>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</si>
  <si>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</si>
  <si>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</si>
  <si>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</si>
  <si>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</si>
  <si>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</si>
  <si>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</si>
  <si>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</si>
  <si>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</si>
  <si>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</si>
  <si>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</si>
  <si>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</si>
  <si>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</si>
  <si>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</si>
  <si>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</si>
  <si>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</si>
  <si>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</si>
  <si>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</si>
  <si>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</si>
  <si>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</si>
  <si>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</si>
  <si>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</si>
  <si>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</si>
  <si>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</si>
  <si>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</si>
  <si>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</si>
  <si>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</si>
  <si>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</si>
  <si>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</si>
  <si>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</si>
  <si>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</si>
  <si>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</si>
  <si>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</si>
  <si>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</si>
  <si>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</si>
  <si>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</si>
  <si>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</si>
  <si>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</si>
  <si>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</si>
  <si>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</si>
  <si>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</si>
  <si>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</si>
  <si>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</si>
  <si>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</si>
  <si>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</si>
  <si>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</si>
  <si>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</si>
  <si>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</si>
  <si>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</si>
  <si>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</si>
  <si>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</si>
  <si>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</si>
  <si>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</si>
  <si>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</si>
  <si>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</si>
  <si>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</si>
  <si>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</si>
  <si>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</si>
  <si>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</si>
  <si>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</si>
  <si>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</si>
  <si>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</si>
  <si>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</si>
  <si>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</si>
  <si>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</si>
  <si>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</si>
  <si>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</si>
  <si>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</si>
  <si>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</si>
  <si>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</si>
  <si>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</si>
  <si>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</si>
  <si>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</si>
  <si>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</si>
  <si>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</si>
  <si>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</si>
  <si>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</si>
  <si>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</si>
  <si>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</si>
  <si>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</si>
  <si>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</si>
  <si>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</si>
  <si>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</si>
  <si>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</si>
  <si>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</si>
  <si>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</si>
  <si>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</si>
  <si>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</si>
  <si>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</si>
  <si>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</si>
  <si>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</si>
  <si>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</si>
  <si>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</si>
  <si>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</si>
  <si>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</si>
  <si>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</si>
  <si>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</si>
  <si>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</si>
  <si>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</si>
  <si>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</si>
  <si>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</si>
  <si>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</si>
  <si>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</si>
  <si>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</si>
  <si>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</si>
  <si>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</si>
  <si>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</si>
  <si>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</si>
  <si>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</si>
  <si>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</si>
  <si>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</si>
  <si>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</si>
  <si>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</si>
  <si>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</si>
  <si>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</si>
  <si>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</si>
  <si>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</si>
  <si>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</si>
  <si>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</si>
  <si>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</si>
  <si>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</si>
  <si>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</si>
  <si>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</si>
  <si>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</si>
  <si>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</si>
  <si>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</si>
  <si>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</si>
  <si>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</si>
  <si>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</si>
  <si>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</si>
  <si>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</si>
  <si>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</si>
  <si>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</si>
  <si>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</si>
  <si>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</si>
  <si>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</si>
  <si>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</si>
  <si>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</si>
  <si>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</si>
  <si>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</si>
  <si>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</si>
  <si>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</si>
  <si>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</si>
  <si>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</si>
  <si>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</si>
  <si>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</si>
  <si>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</si>
  <si>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</si>
  <si>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</si>
  <si>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</si>
  <si>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</si>
  <si>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</si>
  <si>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</si>
  <si>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</si>
  <si>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</si>
  <si>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</si>
  <si>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</si>
  <si>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</si>
  <si>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</si>
  <si>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</si>
  <si>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</si>
  <si>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</si>
  <si>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</si>
  <si>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</si>
  <si>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</si>
  <si>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</si>
  <si>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</si>
  <si>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</si>
  <si>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</si>
  <si>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</si>
  <si>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</si>
  <si>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</si>
  <si>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</si>
  <si>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</si>
  <si>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</si>
  <si>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</si>
  <si>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</si>
  <si>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</si>
  <si>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</si>
  <si>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</si>
  <si>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</si>
  <si>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</si>
  <si>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</si>
  <si>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</si>
  <si>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</si>
  <si>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</si>
  <si>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</si>
  <si>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</si>
  <si>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</si>
  <si>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</si>
  <si>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</si>
  <si>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</si>
  <si>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</si>
  <si>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</si>
  <si>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</si>
  <si>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</si>
  <si>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</si>
  <si>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</si>
  <si>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</si>
  <si>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</si>
  <si>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</si>
  <si>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</si>
  <si>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</si>
  <si>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</si>
  <si>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</si>
  <si>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</si>
  <si>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</si>
  <si>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</si>
  <si>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</si>
  <si>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</si>
  <si>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</si>
  <si>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</si>
  <si>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</si>
  <si>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</si>
  <si>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</si>
  <si>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</si>
  <si>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</si>
  <si>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</si>
  <si>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</si>
  <si>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</si>
  <si>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</si>
  <si>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</si>
  <si>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</si>
  <si>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</si>
  <si>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</si>
  <si>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</si>
  <si>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</si>
  <si>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</si>
  <si>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</si>
  <si>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</si>
  <si>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</si>
  <si>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</si>
  <si>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</si>
  <si>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</si>
  <si>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</si>
  <si>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</si>
  <si>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</si>
  <si>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</si>
  <si>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</si>
  <si>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</si>
  <si>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</si>
  <si>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</si>
  <si>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</si>
  <si>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</si>
  <si>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</si>
  <si>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</si>
  <si>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</si>
  <si>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</si>
  <si>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</si>
  <si>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</si>
  <si>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</si>
  <si>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</si>
  <si>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</si>
  <si>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</si>
  <si>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</si>
  <si>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</si>
  <si>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</si>
  <si>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</si>
  <si>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</si>
  <si>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</si>
  <si>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</si>
  <si>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</si>
  <si>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</si>
  <si>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</si>
  <si>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</si>
  <si>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</si>
  <si>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</si>
  <si>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</si>
  <si>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</si>
  <si>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</si>
  <si>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</si>
  <si>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</si>
  <si>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</si>
  <si>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</si>
  <si>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</si>
  <si>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</si>
  <si>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</si>
  <si>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</si>
  <si>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</si>
  <si>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</si>
  <si>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</si>
  <si>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</si>
  <si>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</si>
  <si>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</si>
  <si>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</si>
  <si>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</si>
  <si>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</si>
  <si>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</si>
  <si>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</si>
  <si>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</si>
  <si>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</si>
  <si>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</si>
  <si>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</si>
  <si>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</si>
  <si>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</si>
  <si>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</si>
  <si>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</si>
  <si>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</si>
  <si>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</si>
  <si>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</si>
  <si>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</si>
  <si>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</si>
  <si>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</si>
  <si>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</si>
  <si>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</si>
  <si>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</si>
  <si>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</si>
  <si>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</si>
  <si>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</si>
  <si>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</si>
  <si>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</si>
  <si>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</si>
  <si>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</si>
  <si>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</si>
  <si>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</si>
  <si>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</si>
  <si>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</si>
  <si>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</si>
  <si>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</si>
  <si>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</si>
  <si>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</si>
  <si>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</si>
  <si>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</si>
  <si>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</si>
  <si>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</si>
  <si>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</si>
  <si>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</si>
  <si>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</si>
  <si>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</si>
  <si>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</si>
  <si>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</si>
  <si>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</si>
  <si>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</si>
  <si>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</si>
  <si>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</si>
  <si>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</si>
  <si>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</si>
  <si>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</si>
  <si>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</si>
  <si>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</si>
  <si>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</si>
  <si>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</si>
  <si>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</si>
  <si>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</si>
  <si>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</si>
  <si>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</si>
  <si>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</si>
  <si>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</si>
  <si>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</si>
  <si>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</si>
  <si>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</si>
  <si>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</si>
  <si>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</si>
  <si>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</si>
  <si>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</si>
  <si>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</si>
  <si>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</si>
  <si>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</si>
  <si>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</si>
  <si>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</si>
  <si>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</si>
  <si>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</si>
  <si>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</si>
  <si>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</si>
  <si>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</si>
  <si>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</si>
  <si>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</si>
  <si>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</si>
  <si>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</si>
  <si>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</si>
  <si>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</si>
  <si>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</si>
  <si>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</si>
  <si>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</si>
  <si>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</si>
  <si>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</si>
  <si>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</si>
  <si>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</si>
  <si>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</si>
  <si>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</si>
  <si>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</si>
  <si>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</si>
  <si>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</si>
  <si>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</si>
  <si>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</si>
  <si>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</si>
  <si>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</si>
  <si>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</si>
  <si>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</si>
  <si>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</si>
  <si>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</si>
  <si>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</si>
  <si>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</si>
  <si>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</si>
  <si>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</si>
  <si>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</si>
  <si>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</si>
  <si>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</si>
  <si>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</si>
  <si>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</si>
  <si>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</si>
  <si>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</si>
  <si>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</si>
  <si>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</si>
  <si>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</si>
  <si>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</si>
  <si>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</si>
  <si>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</si>
  <si>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</si>
  <si>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</si>
  <si>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</si>
  <si>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</si>
  <si>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</si>
  <si>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</si>
  <si>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</si>
  <si>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</si>
  <si>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</si>
  <si>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</si>
  <si>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</si>
  <si>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</si>
  <si>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</si>
  <si>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</si>
  <si>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</si>
  <si>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</si>
  <si>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</si>
  <si>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</si>
  <si>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</si>
  <si>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</si>
  <si>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</si>
  <si>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</si>
  <si>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</si>
  <si>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</si>
  <si>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</si>
  <si>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</si>
  <si>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</si>
  <si>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</si>
  <si>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</si>
  <si>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</si>
  <si>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</si>
  <si>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</si>
  <si>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</si>
  <si>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</si>
  <si>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</si>
  <si>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</si>
  <si>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</si>
  <si>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</si>
  <si>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</si>
  <si>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</si>
  <si>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</si>
  <si>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</si>
  <si>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</si>
  <si>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</si>
  <si>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</si>
  <si>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</si>
  <si>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</si>
  <si>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</si>
  <si>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</si>
  <si>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</si>
  <si>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</si>
  <si>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</si>
  <si>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</si>
  <si>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</si>
  <si>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</si>
  <si>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</si>
  <si>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</si>
  <si>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</si>
  <si>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</si>
  <si>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</si>
  <si>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</si>
  <si>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</si>
  <si>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</si>
  <si>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</si>
  <si>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</si>
  <si>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</si>
  <si>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</si>
  <si>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</si>
  <si>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</si>
  <si>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</si>
  <si>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</si>
  <si>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</si>
  <si>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</si>
  <si>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</si>
  <si>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</si>
  <si>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</si>
  <si>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</si>
  <si>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</si>
  <si>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</si>
  <si>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</si>
  <si>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</si>
  <si>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</si>
  <si>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</si>
  <si>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</si>
  <si>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</si>
  <si>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</si>
  <si>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</si>
  <si>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</si>
  <si>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</si>
  <si>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</si>
  <si>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</si>
  <si>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</si>
  <si>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</si>
  <si>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</si>
  <si>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</si>
  <si>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</si>
  <si>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</si>
  <si>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</si>
  <si>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</si>
  <si>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</si>
  <si>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</si>
  <si>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</si>
  <si>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</si>
  <si>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</si>
  <si>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</si>
  <si>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</si>
  <si>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</si>
  <si>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</si>
  <si>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</si>
  <si>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</si>
  <si>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</si>
  <si>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</si>
  <si>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</si>
  <si>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</si>
  <si>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</si>
  <si>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</si>
  <si>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</si>
  <si>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</si>
  <si>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</si>
  <si>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</si>
  <si>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</si>
  <si>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</si>
  <si>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</si>
  <si>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</si>
  <si>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</si>
  <si>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</si>
  <si>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</si>
  <si>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</si>
  <si>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</si>
  <si>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</si>
  <si>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</si>
  <si>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</si>
  <si>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</si>
  <si>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</si>
  <si>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</si>
  <si>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</si>
  <si>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</si>
  <si>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</si>
  <si>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</si>
  <si>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</si>
  <si>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</si>
  <si>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</si>
  <si>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</si>
  <si>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</si>
  <si>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</si>
  <si>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</si>
  <si>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</si>
  <si>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</si>
  <si>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</si>
  <si>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</si>
  <si>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</si>
  <si>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</si>
  <si>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</si>
  <si>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</si>
  <si>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</si>
  <si>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</si>
  <si>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</si>
  <si>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</si>
  <si>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</si>
  <si>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</si>
  <si>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</si>
  <si>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</si>
  <si>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</si>
  <si>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</si>
  <si>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</si>
  <si>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</si>
  <si>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</si>
  <si>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</si>
  <si>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</si>
  <si>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</si>
  <si>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</si>
  <si>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</si>
  <si>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</si>
  <si>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</si>
  <si>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</si>
  <si>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</si>
  <si>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</si>
  <si>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</si>
  <si>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</si>
  <si>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</si>
  <si>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</si>
  <si>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</si>
  <si>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</si>
  <si>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</si>
  <si>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</si>
  <si>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</si>
  <si>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</si>
  <si>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</si>
  <si>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</si>
  <si>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</si>
  <si>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</si>
  <si>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</si>
  <si>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</si>
  <si>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</si>
  <si>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</si>
  <si>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</si>
  <si>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</si>
  <si>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</si>
  <si>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</si>
  <si>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</si>
  <si>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</si>
  <si>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</si>
  <si>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</si>
  <si>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</si>
  <si>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</si>
  <si>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</si>
  <si>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</si>
  <si>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</si>
  <si>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</si>
  <si>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</si>
  <si>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</si>
  <si>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</si>
  <si>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</si>
  <si>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</si>
  <si>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</si>
  <si>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</si>
  <si>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</si>
  <si>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</si>
  <si>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</si>
  <si>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</si>
  <si>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</si>
  <si>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</si>
  <si>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</si>
  <si>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</si>
  <si>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</si>
  <si>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</si>
  <si>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</si>
  <si>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</si>
  <si>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</si>
  <si>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</si>
  <si>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</si>
  <si>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</si>
  <si>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</si>
  <si>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</si>
  <si>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</si>
  <si>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</si>
  <si>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</si>
  <si>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</si>
  <si>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</si>
  <si>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</si>
  <si>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</si>
  <si>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</si>
  <si>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</si>
  <si>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</si>
  <si>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</si>
  <si>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</si>
  <si>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</si>
  <si>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</si>
  <si>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</si>
  <si>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</si>
  <si>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</si>
  <si>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</si>
  <si>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</si>
  <si>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</si>
  <si>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</si>
  <si>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</si>
  <si>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</si>
  <si>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</si>
  <si>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</si>
  <si>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</si>
  <si>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</si>
  <si>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</si>
  <si>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</si>
  <si>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</si>
  <si>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</si>
  <si>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</si>
  <si>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</si>
  <si>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</si>
  <si>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</si>
  <si>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</si>
  <si>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</si>
  <si>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</si>
  <si>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</si>
  <si>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</si>
  <si>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</si>
  <si>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</si>
  <si>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</si>
  <si>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</si>
  <si>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</si>
  <si>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</si>
  <si>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</si>
  <si>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</si>
  <si>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</si>
  <si>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</si>
  <si>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</si>
  <si>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</si>
  <si>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</si>
  <si>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</si>
  <si>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</si>
  <si>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</si>
  <si>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</si>
  <si>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</si>
  <si>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</si>
  <si>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</si>
  <si>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</si>
  <si>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</si>
  <si>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</si>
  <si>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</si>
  <si>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</si>
  <si>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</si>
  <si>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</si>
  <si>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</si>
  <si>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</si>
  <si>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</si>
  <si>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</si>
  <si>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</si>
  <si>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</si>
  <si>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</si>
  <si>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</si>
  <si>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</si>
  <si>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</si>
  <si>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</si>
  <si>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</si>
  <si>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</si>
  <si>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</si>
  <si>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</si>
  <si>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</si>
  <si>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</si>
  <si>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</si>
  <si>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</si>
  <si>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</si>
  <si>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</si>
  <si>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</si>
  <si>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</si>
  <si>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</si>
  <si>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</si>
  <si>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</si>
  <si>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</si>
  <si>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</si>
  <si>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</si>
  <si>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</si>
  <si>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</si>
  <si>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</si>
  <si>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</si>
  <si>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</si>
  <si>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</si>
  <si>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</si>
  <si>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</si>
  <si>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</si>
  <si>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</si>
  <si>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</si>
  <si>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</si>
  <si>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</si>
  <si>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</si>
  <si>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</si>
  <si>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</si>
  <si>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</si>
  <si>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</si>
  <si>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</si>
  <si>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</si>
  <si>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</si>
  <si>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</si>
  <si>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</si>
  <si>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</si>
  <si>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</si>
  <si>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</si>
  <si>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</si>
  <si>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</si>
  <si>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</si>
  <si>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</si>
  <si>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</si>
  <si>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</si>
  <si>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</si>
  <si>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</si>
  <si>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</si>
  <si>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</si>
  <si>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</si>
  <si>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</si>
  <si>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</si>
  <si>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</si>
  <si>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</si>
  <si>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</si>
  <si>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</si>
  <si>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</si>
  <si>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</si>
  <si>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</si>
  <si>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</si>
  <si>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</si>
  <si>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</si>
  <si>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</si>
  <si>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</si>
  <si>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</si>
  <si>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</si>
  <si>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</si>
  <si>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</si>
  <si>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</si>
  <si>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</si>
  <si>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</si>
  <si>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</si>
  <si>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</si>
  <si>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</si>
  <si>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</si>
  <si>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</si>
  <si>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</si>
  <si>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</si>
  <si>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</si>
  <si>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</si>
  <si>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</si>
  <si>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</si>
  <si>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</si>
  <si>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</si>
  <si>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</si>
  <si>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</si>
  <si>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</si>
  <si>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</si>
  <si>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</si>
  <si>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</si>
  <si>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</si>
  <si>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</si>
  <si>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</si>
  <si>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</si>
  <si>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</si>
  <si>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</si>
  <si>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</si>
  <si>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</si>
  <si>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</si>
  <si>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</si>
  <si>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</si>
  <si>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</si>
  <si>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</si>
  <si>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</si>
  <si>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</si>
  <si>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</si>
  <si>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</si>
  <si>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</si>
  <si>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</si>
  <si>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</si>
  <si>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</si>
  <si>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</si>
  <si>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</si>
  <si>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</si>
  <si>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</si>
  <si>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</si>
  <si>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</si>
  <si>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</si>
  <si>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</si>
  <si>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</si>
  <si>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</si>
  <si>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</si>
  <si>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</si>
  <si>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</si>
  <si>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</si>
  <si>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</si>
  <si>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</si>
  <si>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</si>
  <si>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</si>
  <si>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</si>
  <si>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</si>
  <si>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</si>
  <si>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</si>
  <si>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</si>
  <si>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</si>
  <si>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</si>
  <si>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</si>
  <si>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</si>
  <si>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</si>
  <si>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</si>
  <si>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</si>
  <si>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</si>
  <si>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</si>
  <si>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</si>
  <si>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</si>
  <si>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</si>
  <si>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</si>
  <si>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</si>
  <si>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</si>
  <si>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</si>
  <si>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</si>
  <si>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</si>
  <si>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</si>
  <si>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</si>
  <si>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</si>
  <si>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</si>
  <si>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</si>
  <si>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</si>
  <si>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</si>
  <si>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</si>
  <si>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</si>
  <si>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</si>
  <si>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</si>
  <si>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</si>
  <si>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</si>
  <si>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</si>
  <si>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</si>
  <si>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</si>
  <si>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</si>
  <si>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</si>
  <si>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</si>
  <si>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</si>
  <si>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</si>
  <si>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</si>
  <si>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</si>
  <si>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</si>
  <si>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</si>
  <si>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</si>
  <si>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</si>
  <si>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</si>
  <si>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</si>
  <si>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</si>
  <si>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</si>
  <si>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</si>
  <si>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</si>
  <si>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</si>
  <si>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</si>
  <si>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</si>
  <si>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</si>
  <si>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</si>
  <si>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</si>
  <si>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</si>
  <si>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</si>
  <si>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</si>
  <si>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</si>
  <si>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</si>
  <si>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</si>
  <si>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</si>
  <si>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</si>
  <si>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</si>
  <si>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</si>
  <si>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</si>
  <si>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</si>
  <si>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</si>
  <si>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</si>
  <si>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</si>
  <si>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</si>
  <si>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</si>
  <si>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</si>
  <si>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</si>
  <si>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</si>
  <si>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</si>
  <si>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</si>
  <si>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</si>
  <si>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</si>
  <si>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</si>
  <si>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</si>
  <si>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</si>
  <si>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</si>
  <si>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</si>
  <si>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</si>
  <si>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</si>
  <si>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</si>
  <si>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</si>
  <si>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</si>
  <si>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</si>
  <si>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</si>
  <si>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</si>
  <si>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</si>
  <si>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</si>
  <si>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</si>
  <si>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</si>
  <si>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</si>
  <si>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</si>
  <si>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</si>
  <si>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</si>
  <si>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</si>
  <si>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</si>
  <si>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</si>
  <si>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</si>
  <si>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</si>
  <si>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</si>
  <si>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</si>
  <si>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</si>
  <si>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</si>
  <si>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</si>
  <si>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</si>
  <si>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</si>
  <si>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</si>
  <si>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PCM-20251205-00000308</t>
  </si>
  <si>
    <t xml:space="preserve">team on way need 150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</si>
  <si>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</si>
  <si>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</si>
  <si>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</si>
  <si>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</si>
  <si>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</si>
  <si>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</si>
  <si>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</si>
  <si>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</si>
  <si>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</si>
  <si>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</si>
  <si>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</si>
  <si>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</si>
  <si>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</si>
  <si>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</si>
  <si>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</si>
  <si>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</si>
  <si>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</si>
  <si>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</si>
  <si>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</si>
  <si>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</si>
  <si>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</si>
  <si>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</si>
  <si>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</si>
  <si>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</si>
  <si>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</si>
  <si>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</si>
  <si>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</si>
  <si>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</si>
  <si>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</si>
  <si>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</si>
  <si>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</si>
  <si>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</si>
  <si>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</si>
  <si>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</si>
  <si>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</si>
  <si>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</si>
  <si>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</si>
  <si>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</si>
  <si>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</si>
  <si>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</si>
  <si>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</si>
  <si>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</si>
  <si>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</si>
  <si>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</si>
  <si>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</si>
  <si>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</si>
  <si>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</si>
  <si>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</si>
  <si>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</si>
  <si>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</si>
  <si>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</si>
  <si>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</si>
  <si>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</si>
  <si>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</si>
  <si>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</si>
  <si>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</si>
  <si>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</si>
  <si>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</si>
  <si>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</si>
  <si>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</si>
  <si>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</si>
  <si>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</si>
  <si>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</si>
  <si>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</si>
  <si>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</si>
  <si>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</si>
  <si>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</si>
  <si>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</si>
  <si>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</si>
  <si>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</si>
  <si>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</si>
  <si>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</si>
  <si>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</si>
  <si>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</si>
  <si>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</si>
  <si>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</si>
  <si>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</si>
  <si>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</si>
  <si>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</si>
  <si>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</si>
  <si>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</si>
  <si>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</si>
  <si>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</si>
  <si>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</si>
  <si>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PCM-20251205-00000211</t>
  </si>
  <si>
    <t>5 min</t>
  </si>
  <si>
    <t xml:space="preserve"> PCM-20250215-00000830 </t>
  </si>
  <si>
    <t>LTE site still down and  site located in aramco area access issue need special permission</t>
  </si>
  <si>
    <t>PCM-20251205-00000156</t>
  </si>
  <si>
    <t>was night access issue / USF area team EM team on the way    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</si>
  <si>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</si>
  <si>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</si>
  <si>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</si>
  <si>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</si>
  <si>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</si>
  <si>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</si>
  <si>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</si>
  <si>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</si>
  <si>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TT-20251204-00832</t>
  </si>
  <si>
    <t>Team found SCECO NA and no parking available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</si>
</sst>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0" totalsRowShown="0" headerRowDxfId="46" dataDxfId="45" headerRowBorderDxfId="43" tableBorderDxfId="44" totalsRowBorderDxfId="42">
  <autoFilter ref="A1:L1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7" totalsRowShown="0" headerRowDxfId="29" dataDxfId="28" headerRowBorderDxfId="26" tableBorderDxfId="27">
  <autoFilter ref="A1:L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tabSelected="1" workbookViewId="0">
      <selection activeCell="K11" sqref="K1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333.34663379629637</v>
      </c>
      <c r="H2" s="73">
        <v>45662.943402777775</v>
      </c>
      <c r="I2" s="56" t="str">
        <f>IFERROR(VLOOKUP(D2,DB!A:F,6,0),"")</f>
        <v>Generator-SG</v>
      </c>
      <c r="J2" s="56" t="str">
        <f>IFERROR(VLOOKUP(D2,DB!A:G,7,0),"")</f>
        <v>Dead</v>
      </c>
      <c r="K2" s="64" t="s">
        <v>39107</v>
      </c>
      <c r="L2" s="62" t="str">
        <f>IFERROR(VLOOKUP(D2,DB!A:I,9,0),"")</f>
        <v>Latis</v>
      </c>
    </row>
    <row r="3" spans="1:15" ht="15" customHeight="1">
      <c r="A3" s="128" t="s">
        <v>39108</v>
      </c>
      <c r="B3" s="127" t="str">
        <f>IFERROR(VLOOKUP(D3,DB!A:K,11,0),"")</f>
        <v>R1</v>
      </c>
      <c r="C3" s="127">
        <v>1</v>
      </c>
      <c r="D3" s="56" t="s">
        <v>21711</v>
      </c>
      <c r="E3" s="126" t="s">
        <v>39106</v>
      </c>
      <c r="F3" s="125">
        <v>45996.292361111111</v>
      </c>
      <c r="G3" s="124">
        <f ca="1">IFERROR(NOW()-F3,"-")</f>
        <v>2.6986111115547828E-3</v>
      </c>
      <c r="H3" s="125">
        <v>45996.287488425929</v>
      </c>
      <c r="I3" s="127" t="str">
        <f>IFERROR(VLOOKUP(D3,DB!A:F,6,0),"")</f>
        <v>Generator-SG</v>
      </c>
      <c r="J3" s="127" t="str">
        <f>IFERROR(VLOOKUP(D3,DB!A:G,7,0),"")</f>
        <v>Vandalized</v>
      </c>
      <c r="K3" s="123" t="s">
        <v>39109</v>
      </c>
      <c r="L3" s="122" t="str">
        <f>IFERROR(VLOOKUP(D3,DB!A:I,9,0),"")</f>
        <v>Latis</v>
      </c>
    </row>
    <row r="4" spans="1:15" ht="15" customHeight="1">
      <c r="A4" s="128"/>
      <c r="B4" s="127" t="str">
        <f>IFERROR(VLOOKUP(D4,DB!A:K,11,0),"")</f>
        <v/>
      </c>
      <c r="C4" s="127"/>
      <c r="D4" s="56"/>
      <c r="E4" s="126"/>
      <c r="F4" s="125"/>
      <c r="G4" s="124">
        <f ca="1">IFERROR(NOW()-F4,"-")</f>
        <v>45996.295059722223</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45996.295059722223</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45996.295059722223</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45996.295059722223</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45996.295059722223</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45996.295059722223</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45996.295059722223</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45996.295059722223</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45996.295059722223</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45996.295059722223</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45996.295059722223</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45996.295059722223</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45996.295059722223</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45996.295059722223</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45996.295059722223</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45996.295059722223</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45996.295059722223</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45996.295059722223</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45996.295059722223</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45996.295059722223</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45996.295059722223</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45996.295059722223</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45996.295059722223</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45996.295059722223</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45996.295059722223</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45996.295059722223</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45996.295059722223</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45996.295059722223</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45996.295059722223</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45996.295059722223</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45996.295059722223</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45996.295059722223</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45996.295059722223</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45996.295059722223</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45996.295059722223</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45996.295059722223</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45996.295059722223</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45996.295059722223</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45996.295059722223</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45996.295059722223</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45996.295059722223</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45996.295059722223</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45996.295059722223</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45996.295059722223</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45996.295059722223</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45996.295059722223</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45996.295059722223</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45996.295059722223</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45996.295059722223</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45996.295059722223</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45996.295059722223</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45996.295059722223</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45996.295059722223</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45996.295059722223</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45996.295059722223</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45996.295059722223</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45996.295059722223</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45996.295059722223</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45996.295059722223</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45996.295059722223</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45996.295059722223</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45996.295059722223</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45996.295059722223</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45996.295059722223</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45996.295059722223</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45996.295059722223</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45996.295059722223</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45996.295059722223</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45996.295059722223</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45996.295059722223</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45996.295059722223</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45996.295059722223</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45996.295059722223</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45996.295059722223</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45996.295059722223</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45996.295059722223</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45996.295059722223</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45996.295059722223</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45996.295059722223</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45996.295059722223</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45996.295059722223</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45996.295059722223</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45996.295059722223</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45996.295059722223</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45996.295059722223</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45996.295059722223</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45996.295059722223</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45996.295059722223</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45996.295059722223</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45996.295059722223</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45996.295059722223</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45996.295059722223</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45996.295059722223</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45996.295059722223</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45996.295059722223</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45996.295059722223</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45996.295059722223</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45996.295059722223</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45996.295059722223</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45996.295059722223</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45996.295059722223</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45996.295059722223</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45996.295059722223</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45996.295059722223</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45996.295059722223</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45996.295059722223</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45996.295059722223</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45996.295059722223</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45996.295059722223</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45996.295059722223</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45996.295059722223</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45996.295059722223</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45996.295059722223</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45996.295059722223</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45996.295059722223</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45996.295059722223</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45996.295059722223</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45996.295059722223</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45996.295059722223</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45996.295059722223</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45996.295059722223</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45996.295059722223</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45996.295059722223</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45996.295059722223</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45996.295059722223</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45996.295059722223</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45996.295059722223</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45996.295059722223</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45996.295059722223</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45996.295059722223</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45996.295059722223</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45996.295059722223</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45996.295059722223</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45996.295059722223</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45996.295059722223</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45996.295059722223</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45996.295059722223</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45996.295059722223</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45996.295059722223</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45996.295059722223</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45996.295059722223</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45996.295059722223</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45996.295059722223</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45996.295059722223</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45996.295059722223</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45996.295059722223</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45996.295059722223</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45996.295059722223</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45996.295059722223</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45996.295059722223</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45996.295059722223</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45996.295059722223</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45996.295059722223</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45996.295059722223</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45996.295059722223</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45996.295059722223</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45996.295059722223</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45996.295059722223</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45996.295059722223</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45996.295059722223</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45996.295059722223</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45996.295059722223</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45996.295059722223</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45996.295059722223</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45996.295059722223</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45996.295059722223</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45996.295059722223</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45996.295059722223</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45996.295059722223</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45996.295059722223</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45996.295059722223</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45996.295059722223</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45996.295059722223</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45996.295059722223</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45996.295059722223</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45996.295059722223</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45996.295059722223</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45996.295059722223</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45996.295059722223</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45996.295059722223</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45996.295059722223</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45996.295059722223</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45996.295059722223</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45996.295059722223</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45996.295059722223</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45996.295059722223</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45996.295059722223</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45996.295059722223</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45996.295059722223</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45996.295059722223</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45996.295059722223</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45996.295059722223</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45996.295059722223</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45996.295059722223</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45996.295059722223</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78FF71F2-DE80-44D6-9DBD-742EBCFC91FB}"/>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I7" sqref="I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171.29522175926104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11.907640740741044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26293</v>
      </c>
      <c r="E5" s="81" t="s">
        <v>39106</v>
      </c>
      <c r="F5" s="100">
        <v>45996.218495370369</v>
      </c>
      <c r="G5" s="101">
        <f ca="1">IFERROR(NOW()-F5,"-")</f>
        <v>7.6564351853448898E-2</v>
      </c>
      <c r="H5" s="100">
        <v>45996.204606481479</v>
      </c>
      <c r="I5" s="18" t="str">
        <f>IFERROR(VLOOKUP(D5,DB!A:F,6,0),"")</f>
        <v>Generator-DG</v>
      </c>
      <c r="J5" s="18" t="str">
        <f>IFERROR(VLOOKUP(D5,DB!A:G,7,0),"")</f>
        <v>Weak</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45996.295059722223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45996.295059722223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45996.295059722223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45996.295059722223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45996.295059722223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45996.295059722223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45996.295059722223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45996.295059722223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45996.295059722223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45996.295059722223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45996.295059722223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45996.295059722223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45996.295059722223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45996.295059722223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45996.295059722223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45996.295059722223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45996.295059722223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45996.295059722223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45996.295059722223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45996.295059722223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45996.295059722223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45996.295059722223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45996.295059722223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45996.295059722223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45996.295059722223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45996.295059722223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45996.295059722223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45996.295059722223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45996.295059722223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45996.295059722223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45996.295059722223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45996.295059722223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45996.295059722223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45996.295059722223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45996.295059722223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45996.295059722223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45996.295059722223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45996.295059722223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45996.295059722223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45996.295059722223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45996.295059722223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45996.295059722223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45996.295059722223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45996.295059722223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45996.295059722223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45996.295059722223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45996.295059722223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45996.295059722223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45996.295059722223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45996.295059722223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45996.295059722223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45996.295059722223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45996.295059722223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45996.295059722223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45996.295059722223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45996.295059722223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45996.295059722223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45996.295059722223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45996.295059722223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45996.295059722223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45996.295059722223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45996.295059722223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45996.295059722223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45996.295059722223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45996.295059722223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45996.295059722223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45996.295059722223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45996.295059722223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45996.295059722223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45996.295059722223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45996.295059722223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45996.295059722223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45996.295059722223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45996.295059722223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45996.295059722223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45996.295059722223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45996.295059722223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45996.295059722223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45996.295059722223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45996.295059722223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45996.295059722223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45996.295059722223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45996.295059722223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45996.295059722223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45996.295059722223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45996.295059722223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45996.295059722223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45996.295059722223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45996.295059722223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45996.295059722223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45996.295059722223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45996.295059722223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45996.295059722223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45996.295059722223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45996.295059722223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45996.295059722223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45996.295059722223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45996.295059722223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45996.295059722223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45996.295059722223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45996.295059722223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45996.295059722223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45996.295059722223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45996.295059722223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45996.295059722223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45996.295059722223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45996.295059722223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45996.295059722223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45996.295059722223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45996.295059722223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45996.295059722223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45996.295059722223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45996.295059722223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45996.295059722223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45996.295059722223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45996.295059722223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45996.295059722223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45996.295059722223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45996.295059722223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45996.295059722223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45996.295059722223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45996.295059722223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45996.295059722223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45996.295059722223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45996.295059722223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45996.295059722223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45996.295059722223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45996.295059722223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45996.295059722223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45996.295059722223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45996.295059722223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45996.295059722223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45996.295059722223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45996.295059722223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45996.295059722223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45996.295059722223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45996.295059722223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45996.295059722223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45996.295059722223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45996.295059722223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45996.295059722223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45996.295059722223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45996.295059722223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45996.295059722223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45996.295059722223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45996.295059722223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45996.295059722223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45996.295059722223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45996.295059722223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45996.295059722223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45996.295059722223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45996.295059722223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45996.295059722223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45996.295059722223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45996.295059722223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45996.295059722223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45996.295059722223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45996.295059722223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45996.295059722223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45996.295059722223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45996.295059722223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45996.295059722223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45996.295059722223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45996.295059722223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45996.295059722223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45996.295059722223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45996.295059722223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45996.295059722223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45996.295059722223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45996.295059722223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45996.295059722223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45996.295059722223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45996.295059722223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45996.295059722223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45996.295059722223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45996.295059722223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45996.295059722223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45996.295059722223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45996.295059722223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45996.295059722223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45996.295059722223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45996.295059722223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45996.295059722223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45996.295059722223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45996.295059722223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45996.295059722223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45996.295059722223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45996.295059722223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45996.295059722223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45996.295059722223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45996.295059722223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45996.295059722223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45996.295059722223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45996.295059722223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45996.295059722223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45996.295059722223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45996.295059722223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45996.295059722223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45996.295059722223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45996.295059722223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45996.295059722223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45996.295059722223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45996.295059722223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45996.295059722223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45996.295059722223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45996.295059722223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45996.295059722223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45996.295059722223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45996.295059722223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45996.295059722223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45996.295059722223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45996.295059722223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45996.295059722223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45996.295059722223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45996.295059722223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45996.295059722223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45996.295059722223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45996.295059722223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45996.295059722223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45996.295059722223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45996.295059722223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45996.295059722223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45996.295059722223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45996.295059722223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45996.295059722223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45996.295059722223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45996.295059722223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45996.295059722223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45996.295059722223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45996.295059722223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45996.295059722223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45996.295059722223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45996.295059722223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45996.295059722223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45996.295059722223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45996.295059722223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45996.295059722223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45996.295059722223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45996.295059722223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45996.295059722223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45996.295059722223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45996.295059722223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45996.295059722223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45996.295059722223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45996.295059722223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45996.295059722223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45996.295059722223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45996.295059722223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45996.295059722223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45996.295059722223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45996.295059722223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45996.295059722223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45996.295059722223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45996.295059722223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45996.295059722223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45996.295059722223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45996.295059722223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45996.295059722223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45996.295059722223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45996.295059722223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45996.295059722223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45996.295059722223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45996.295059722223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45996.295059722223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45996.295059722223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45996.295059722223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45996.295059722223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45996.295059722223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45996.295059722223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45996.295059722223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45996.295059722223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45996.295059722223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45996.295059722223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45996.295059722223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45996.295059722223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45996.295059722223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45996.295059722223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45996.295059722223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45996.295059722223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45996.295059722223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45996.295059722223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45996.295059722223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45996.295059722223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45996.295059722223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45996.295059722223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45996.295059722223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45996.295059722223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45996.295059722223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45996.295059722223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45996.295059722223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45996.295059722223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45996.295059722223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45996.295059722223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45996.295059722223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45996.295059722223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45996.295059722223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45996.295059722223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45996.295059722223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45996.295059722223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45996.295059722223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45996.295059722223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45996.295059722223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45996.295059722223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45996.295059722223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45996.295059722223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45996.295059722223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45996.295059722223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45996.295059722223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45996.295059722223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45996.295059722223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45996.295059722223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45996.295059722223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45996.295059722223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45996.295059722223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45996.295059722223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45996.295059722223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45996.295059722223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45996.295059722223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45996.295059722223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45996.295059722223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45996.295059722223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45996.295059722223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45996.295059722223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45996.295059722223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45996.295059722223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45996.295059722223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45996.295059722223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45996.295059722223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45996.295059722223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45996.295059722223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45996.295059722223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45996.295059722223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45996.295059722223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45996.295059722223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45996.295059722223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45996.295059722223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45996.295059722223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45996.295059722223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45996.295059722223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45996.295059722223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45996.295059722223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45996.295059722223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45996.295059722223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45996.295059722223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45996.295059722223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45996.295059722223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45996.295059722223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45996.295059722223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45996.295059722223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45996.295059722223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45996.295059722223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45996.295059722223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45996.295059722223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45996.295059722223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45996.295059722223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45996.295059722223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45996.295059722223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45996.295059722223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45996.295059722223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45996.295059722223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45996.295059722223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45996.295059722223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45996.295059722223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45996.295059722223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45996.295059722223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45996.295059722223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45996.295059722223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45996.295059722223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45996.295059722223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45996.295059722223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45996.295059722223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45996.295059722223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45996.295059722223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45996.295059722223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45996.295059722223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45996.295059722223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45996.295059722223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45996.295059722223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45996.295059722223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45996.295059722223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45996.295059722223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45996.295059722223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45996.295059722223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45996.295059722223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45996.295059722223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45996.295059722223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45996.295059722223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45996.295059722223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45996.295059722223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45996.295059722223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45996.295059722223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45996.295059722223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45996.295059722223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45996.295059722223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45996.295059722223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45996.295059722223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45996.295059722223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45996.295059722223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45996.295059722223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45996.295059722223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45996.295059722223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45996.295059722223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45996.295059722223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45996.295059722223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45996.295059722223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45996.295059722223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45996.295059722223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45996.295059722223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45996.295059722223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45996.295059722223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45996.295059722223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45996.295059722223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45996.295059722223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45996.295059722223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45996.295059722223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45996.295059722223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45996.295059722223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45996.295059722223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45996.295059722223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45996.295059722223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45996.295059722223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45996.295059722223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45996.295059722223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45996.295059722223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45996.295059722223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45996.295059722223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45996.295059722223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45996.295059722223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45996.295059722223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45996.295059722223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45996.295059722223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45996.295059722223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45996.295059722223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45996.295059722223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45996.295059722223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45996.295059722223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45996.295059722223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45996.295059722223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45996.295059722223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45996.295059722223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45996.295059722223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45996.295059722223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45996.295059722223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45996.295059722223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45996.295059722223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45996.295059722223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45996.295059722223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45996.295059722223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45996.295059722223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45996.295059722223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45996.295059722223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45996.295059722223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45996.295059722223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45996.295059722223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45996.295059722223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45996.295059722223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45996.295059722223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45996.295059722223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45996.295059722223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45996.295059722223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45996.295059722223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45996.295059722223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45996.295059722223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45996.295059722223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45996.295059722223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45996.295059722223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45996.295059722223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45996.295059722223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45996.295059722223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45996.295059722223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45996.295059722223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45996.295059722223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45996.295059722223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45996.295059722223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45996.295059722223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45996.295059722223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45996.295059722223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45996.295059722223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45996.295059722223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45996.295059722223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45996.295059722223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45996.295059722223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45996.295059722223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45996.295059722223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45996.295059722223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45996.295059722223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45996.295059722223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45996.295059722223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45996.295059722223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45996.295059722223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45996.295059722223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45996.295059722223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45996.295059722223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45996.295059722223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45996.295059722223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45996.295059722223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45996.295059722223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45996.295059722223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45996.295059722223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45996.295059722223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45996.295059722223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45996.295059722223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45996.295059722223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45996.295059722223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45996.295059722223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45996.295059722223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45996.295059722223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45996.295059722223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45996.295059722223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45996.295059722223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45996.295059722223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45996.295059722223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45996.295059722223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45996.295059722223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45996.295059722223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45996.295059722223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45996.295059722223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45996.295059722223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45996.295059722223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45996.295059722223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45996.295059722223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45996.295059722223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45996.295059722223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45996.295059722223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45996.295059722223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45996.295059722223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45996.295059722223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45996.295059722223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45996.295059722223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45996.295059722223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45996.295059722223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45996.295059722223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45996.295059722223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45996.295059722223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45996.295059722223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45996.295059722223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45996.295059722223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45996.295059722223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45996.295059722223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45996.295059722223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45996.295059722223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45996.295059722223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45996.295059722223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45996.295059722223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45996.295059722223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45996.295059722223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45996.295059722223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45996.295059722223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45996.295059722223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45996.295059722223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45996.295059722223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45996.295059722223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45996.295059722223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45996.295059722223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45996.295059722223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45996.295059722223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45996.295059722223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45996.295059722223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45996.295059722223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45996.295059722223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45996.295059722223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45996.295059722223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45996.295059722223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45996.295059722223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45996.295059722223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45996.295059722223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45996.295059722223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45996.295059722223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45996.295059722223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45996.295059722223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45996.295059722223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45996.295059722223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45996.295059722223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45996.295059722223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45996.295059722223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45996.295059722223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45996.295059722223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45996.295059722223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45996.295059722223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45996.295059722223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45996.295059722223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45996.295059722223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45996.295059722223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45996.295059722223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45996.295059722223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45996.295059722223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45996.295059722223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45996.295059722223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45996.295059722223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45996.295059722223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45996.295059722223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45996.295059722223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45996.295059722223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45996.295059722223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45996.295059722223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45996.295059722223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45996.295059722223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45996.295059722223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45996.295059722223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45996.295059722223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45996.295059722223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45996.295059722223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45996.295059722223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45996.295059722223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45996.295059722223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45996.295059722223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45996.295059722223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45996.295059722223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45996.295059722223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45996.295059722223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45996.295059722223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45996.295059722223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45996.295059722223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45996.295059722223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45996.295059722223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45996.295059722223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45996.295059722223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45996.295059722223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45996.295059722223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45996.295059722223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45996.295059722223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45996.295059722223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45996.295059722223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45996.295059722223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45996.295059722223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45996.295059722223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45996.295059722223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45996.295059722223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45996.295059722223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45996.295059722223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45996.295059722223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45996.295059722223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45996.295059722223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45996.295059722223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45996.295059722223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45996.295059722223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45996.295059722223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45996.295059722223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45996.295059722223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45996.295059722223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45996.295059722223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45996.295059722223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45996.295059722223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45996.295059722223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45996.295059722223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45996.295059722223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45996.295059722223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45996.295059722223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45996.295059722223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45996.295059722223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45996.295059722223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45996.295059722223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45996.295059722223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45996.295059722223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45996.295059722223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45996.295059722223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45996.295059722223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45996.295059722223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45996.295059722223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45996.295059722223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45996.295059722223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45996.295059722223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45996.295059722223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45996.295059722223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45996.295059722223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45996.295059722223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45996.295059722223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45996.295059722223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45996.295059722223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45996.295059722223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45996.295059722223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45996.295059722223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45996.295059722223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45996.295059722223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45996.295059722223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45996.295059722223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45996.295059722223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45996.295059722223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45996.295059722223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45996.295059722223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45996.295059722223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45996.295059722223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45996.295059722223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45996.295059722223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45996.295059722223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45996.295059722223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45996.295059722223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45996.295059722223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45996.295059722223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45996.295059722223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45996.295059722223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45996.295059722223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45996.295059722223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45996.295059722223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45996.295059722223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45996.295059722223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45996.295059722223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45996.295059722223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45996.295059722223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45996.295059722223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45996.295059722223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45996.295059722223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45996.295059722223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45996.295059722223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45996.295059722223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45996.295059722223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45996.295059722223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45996.295059722223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45996.295059722223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45996.295059722223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45996.295059722223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45996.295059722223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45996.295059722223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45996.295059722223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45996.295059722223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45996.295059722223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45996.295059722223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45996.295059722223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45996.295059722223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45996.295059722223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45996.295059722223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45996.295059722223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45996.295059722223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45996.295059722223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45996.295059722223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45996.295059722223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45996.295059722223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45996.295059722223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45996.295059722223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45996.295059722223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45996.295059722223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45996.295059722223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45996.295059722223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45996.295059722223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45996.295059722223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45996.295059722223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45996.295059722223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45996.295059722223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45996.295059722223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45996.295059722223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45996.295059722223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45996.295059722223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45996.295059722223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45996.295059722223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45996.295059722223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45996.295059722223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45996.295059722223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45996.295059722223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45996.295059722223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45996.295059722223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45996.295059722223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45996.295059722223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45996.295059722223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45996.295059722223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45996.295059722223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45996.295059722223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45996.295059722223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45996.295059722223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45996.295059722223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45996.295059722223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45996.295059722223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45996.295059722223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45996.295059722223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45996.295059722223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45996.295059722223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45996.295059722223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45996.295059722223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45996.295059722223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45996.295059722223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45996.295059722223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45996.295059722223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45996.295059722223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45996.295059722223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45996.295059722223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45996.295059722223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45996.295059722223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45996.295059722223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45996.295059722223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45996.295059722223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45996.295059722223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45996.295059722223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45996.295059722223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45996.295059722223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45996.295059722223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45996.295059722223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45996.295059722223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45996.295059722223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45996.295059722223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45996.295059722223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45996.295059722223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45996.295059722223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45996.295059722223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45996.295059722223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45996.295059722223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45996.295059722223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45996.295059722223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45996.295059722223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45996.295059722223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45996.295059722223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45996.295059722223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45996.295059722223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45996.295059722223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45996.295059722223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45996.295059722223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45996.295059722223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45996.295059722223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45996.295059722223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45996.295059722223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45996.295059722223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45996.295059722223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45996.295059722223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45996.295059722223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45996.295059722223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45996.295059722223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45996.295059722223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45996.295059722223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45996.295059722223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45996.295059722223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45996.295059722223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45996.295059722223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45996.295059722223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45996.295059722223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45996.295059722223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45996.295059722223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45996.295059722223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45996.295059722223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45996.295059722223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45996.295059722223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45996.295059722223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45996.295059722223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45996.295059722223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45996.295059722223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45996.295059722223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45996.295059722223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45996.295059722223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45996.295059722223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45996.295059722223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45996.295059722223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45996.295059722223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45996.295059722223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45996.295059722223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45996.295059722223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45996.295059722223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45996.295059722223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45996.295059722223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45996.295059722223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45996.295059722223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45996.295059722223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45996.295059722223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45996.295059722223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45996.295059722223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45996.295059722223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45996.295059722223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45996.295059722223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45996.295059722223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45996.295059722223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45996.295059722223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45996.295059722223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45996.295059722223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45996.295059722223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45996.295059722223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45996.295059722223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45996.295059722223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45996.295059722223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45996.295059722223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45996.295059722223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45996.295059722223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45996.295059722223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45996.295059722223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45996.295059722223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45996.295059722223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45996.295059722223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45996.295059722223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45996.295059722223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45996.295059722223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45996.295059722223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45996.295059722223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45996.295059722223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45996.295059722223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45996.295059722223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45996.295059722223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45996.295059722223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45996.295059722223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45996.295059722223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45996.295059722223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45996.295059722223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45996.295059722223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45996.295059722223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45996.295059722223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45996.295059722223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45996.295059722223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45996.295059722223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45996.295059722223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45996.295059722223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45996.295059722223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45996.295059722223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45996.295059722223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45996.295059722223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45996.295059722223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45996.295059722223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45996.295059722223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45996.295059722223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45996.295059722223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45996.295059722223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45996.295059722223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45996.295059722223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45996.295059722223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45996.295059722223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45996.295059722223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45996.295059722223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45996.295059722223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45996.295059722223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45996.295059722223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45996.295059722223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45996.295059722223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45996.295059722223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45996.295059722223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45996.295059722223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45996.295059722223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45996.295059722223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45996.295059722223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45996.295059722223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45996.295059722223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45996.295059722223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45996.295059722223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45996.295059722223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45996.295059722223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45996.295059722223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45996.295059722223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45996.295059722223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45996.295059722223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45996.295059722223</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292.81434212962631</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1</v>
      </c>
      <c r="D3" s="88" t="s">
        <v>37373</v>
      </c>
      <c r="E3" s="91" t="s">
        <v>39106</v>
      </c>
      <c r="F3" s="92">
        <v>45996.171527777777</v>
      </c>
      <c r="G3" s="93">
        <f t="shared" ref="G3:G16" ca="1" si="0">IFERROR(NOW()-F3,"")</f>
        <v>0.12353194444585824</v>
      </c>
      <c r="H3" s="92">
        <v>45996.166319444441</v>
      </c>
      <c r="I3" s="110" t="str">
        <f>IFERROR(VLOOKUP(D3,DB!A:F,6,0),"")</f>
        <v>Generator-SG</v>
      </c>
      <c r="J3" s="110" t="str">
        <f>IFERROR(VLOOKUP(D3,DB!A:G,7,0),"")</f>
        <v>Dead</v>
      </c>
      <c r="K3" s="94" t="s">
        <v>39199</v>
      </c>
      <c r="L3" s="88" t="str">
        <f>IFERROR(VLOOKUP(D3,DB!A:I,9,0),"")</f>
        <v>Latis</v>
      </c>
    </row>
    <row r="4" spans="1:16" ht="15" customHeight="1">
      <c r="A4" s="110"/>
      <c r="B4" s="110" t="str">
        <f>IFERROR(VLOOKUP(D4,DB!A:K,11,0),"")</f>
        <v/>
      </c>
      <c r="C4" s="90"/>
      <c r="D4" s="88"/>
      <c r="E4" s="91"/>
      <c r="F4" s="92"/>
      <c r="G4" s="93">
        <f t="shared" ca="1" si="0"/>
        <v>45996.295059722223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45996.295059722223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45996.295059722223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45996.295059722223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45996.295059722223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45996.295059722223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45996.295059722223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45996.295059722223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45996.295059722223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45996.295059722223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45996.295059722223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45996.295059722223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45996.295059722223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ref="G17:G80" ca="1" si="1">IFERROR(NOW()-F17,"")</f>
        <v>45996.295059722223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45996.295059722223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45996.295059722223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45996.295059722223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45996.295059722223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45996.295059722223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45996.295059722223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45996.295059722223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45996.295059722223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45996.295059722223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45996.295059722223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45996.295059722223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45996.295059722223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45996.295059722223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45996.295059722223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45996.295059722223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45996.295059722223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45996.295059722223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45996.295059722223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45996.295059722223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45996.295059722223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45996.295059722223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45996.295059722223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45996.295059722223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45996.295059722223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45996.295059722223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45996.295059722223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45996.295059722223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45996.295059722223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45996.295059722223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45996.295059722223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45996.295059722223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45996.295059722223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45996.295059722223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45996.295059722223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45996.295059722223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45996.295059722223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45996.295059722223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45996.295059722223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45996.295059722223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45996.295059722223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45996.295059722223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45996.295059722223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45996.295059722223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45996.295059722223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45996.295059722223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45996.295059722223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45996.295059722223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45996.295059722223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45996.295059722223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45996.295059722223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45996.295059722223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45996.295059722223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45996.295059722223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45996.295059722223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45996.295059722223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45996.295059722223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45996.295059722223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45996.295059722223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45996.295059722223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45996.295059722223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45996.295059722223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45996.295059722223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45996.295059722223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ref="G81:G144" ca="1" si="2">IFERROR(NOW()-F81,"")</f>
        <v>45996.295059722223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45996.295059722223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45996.295059722223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45996.295059722223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45996.295059722223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45996.295059722223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45996.295059722223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45996.295059722223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45996.295059722223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45996.295059722223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45996.295059722223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45996.295059722223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45996.295059722223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45996.295059722223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45996.295059722223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45996.295059722223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45996.295059722223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45996.295059722223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45996.295059722223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45996.295059722223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45996.295059722223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45996.295059722223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45996.295059722223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45996.295059722223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45996.295059722223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45996.295059722223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45996.295059722223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45996.295059722223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45996.295059722223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45996.295059722223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45996.295059722223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45996.295059722223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45996.295059722223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45996.295059722223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45996.295059722223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45996.295059722223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45996.295059722223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45996.295059722223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45996.295059722223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45996.295059722223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45996.295059722223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45996.295059722223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45996.295059722223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45996.295059722223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45996.295059722223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45996.295059722223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45996.295059722223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45996.295059722223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45996.295059722223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45996.295059722223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45996.295059722223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45996.295059722223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45996.295059722223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45996.295059722223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45996.295059722223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45996.295059722223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45996.295059722223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45996.295059722223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45996.295059722223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45996.295059722223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45996.295059722223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45996.295059722223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45996.295059722223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45996.295059722223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ref="G145:G190" ca="1" si="3">IFERROR(NOW()-F145,"")</f>
        <v>45996.295059722223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45996.295059722223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45996.295059722223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45996.295059722223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45996.295059722223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45996.295059722223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45996.295059722223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45996.295059722223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45996.295059722223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45996.295059722223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45996.295059722223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45996.295059722223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45996.295059722223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45996.295059722223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45996.295059722223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45996.295059722223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45996.295059722223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45996.295059722223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45996.295059722223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45996.295059722223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45996.295059722223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45996.295059722223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45996.295059722223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45996.295059722223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45996.295059722223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45996.295059722223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45996.295059722223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45996.295059722223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45996.295059722223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45996.295059722223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45996.295059722223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45996.295059722223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45996.295059722223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45996.295059722223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45996.295059722223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45996.295059722223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45996.295059722223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45996.295059722223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45996.295059722223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45996.295059722223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45996.295059722223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45996.295059722223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45996.295059722223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45996.295059722223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45996.295059722223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45996.295059722223</v>
      </c>
      <c r="H190" s="92"/>
      <c r="I190" s="110" t="str">
        <f>IFERROR(VLOOKUP(D190,DB!A:F,6,0),"")</f>
        <v/>
      </c>
      <c r="J190" s="110" t="str">
        <f>IFERROR(VLOOKUP(D190,DB!A:G,7,0),"")</f>
        <v/>
      </c>
      <c r="K190" s="94"/>
      <c r="L190" s="88" t="str">
        <f>IFERROR(VLOOKUP(D190,DB!A:I,9,0),"")</f>
        <v/>
      </c>
    </row>
  </sheetData>
  <dataValidations count="2">
    <dataValidation allowBlank="1" showInputMessage="1" showErrorMessage="1" sqref="E1" xr:uid="{A4F81451-56CC-4543-9497-104C4E44EE4B}"/>
    <dataValidation type="list" allowBlank="1" showInputMessage="1" showErrorMessage="1" sqref="E2:E19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workbookViewId="0">
      <selection activeCell="A6" sqref="A6"/>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39200</v>
      </c>
      <c r="B2" s="37" t="str">
        <f>IFERROR(VLOOKUP(D2,DB!A:K,11,0),"")</f>
        <v>R5</v>
      </c>
      <c r="C2" s="37">
        <v>3</v>
      </c>
      <c r="D2" s="103" t="s">
        <v>36085</v>
      </c>
      <c r="E2" s="37" t="s">
        <v>39106</v>
      </c>
      <c r="F2" s="38">
        <v>45891.832060185188</v>
      </c>
      <c r="G2" s="105">
        <f ca="1">IFERROR(NOW()-F2,"")</f>
        <v>104.46299953703419</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70.106182407405868</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47.6339486111101</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14.921761111108935</v>
      </c>
      <c r="H5" s="135">
        <v>45981.360798611109</v>
      </c>
      <c r="I5" s="106" t="str">
        <f>IFERROR(VLOOKUP(D5,DB!A:F,6,0),"")</f>
        <v>SCECO</v>
      </c>
      <c r="J5" s="106" t="str">
        <f>IFERROR(VLOOKUP(D5,DB!A:G,7,0),"")</f>
        <v>Dead</v>
      </c>
      <c r="K5" s="106" t="s">
        <v>39207</v>
      </c>
      <c r="L5" s="106" t="str">
        <f>IFERROR(VLOOKUP(D5,DB!A:I,9,0),"")</f>
        <v>Latis</v>
      </c>
    </row>
    <row r="6" spans="1:13">
      <c r="A6" s="106" t="s">
        <v>39208</v>
      </c>
      <c r="B6" s="37" t="str">
        <f>IFERROR(VLOOKUP(D6,DB!A:K,11,0),"")</f>
        <v>R5</v>
      </c>
      <c r="C6" s="37">
        <v>2</v>
      </c>
      <c r="D6" s="37" t="s">
        <v>32904</v>
      </c>
      <c r="E6" s="37" t="s">
        <v>39106</v>
      </c>
      <c r="F6" s="38" t="s">
        <v>24</v>
      </c>
      <c r="G6" s="134" t="str">
        <f t="shared" ref="G6:G27" ca="1" si="2">IFERROR(NOW()-F6,"")</f>
        <v/>
      </c>
      <c r="H6" s="38">
        <v>45996.188125000001</v>
      </c>
      <c r="I6" s="37" t="str">
        <f>IFERROR(VLOOKUP(D6,DB!A:F,6,0),"")</f>
        <v>SCECO</v>
      </c>
      <c r="J6" s="37" t="str">
        <f>IFERROR(VLOOKUP(D6,DB!A:G,7,0),"")</f>
        <v>Dead</v>
      </c>
      <c r="K6" s="106" t="s">
        <v>39209</v>
      </c>
      <c r="L6" s="37" t="str">
        <f>IFERROR(VLOOKUP(D6,DB!A:I,9,0),"")</f>
        <v>Latis</v>
      </c>
    </row>
    <row r="7" spans="1:13">
      <c r="A7" s="37"/>
      <c r="B7" s="37" t="str">
        <f>IFERROR(VLOOKUP(D7,DB!A:K,11,0),"")</f>
        <v/>
      </c>
      <c r="C7" s="37"/>
      <c r="D7"/>
      <c r="E7" s="37"/>
      <c r="F7" s="38"/>
      <c r="G7" s="134">
        <f t="shared" ca="1" si="2"/>
        <v>45996.295059722223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45996.295059722223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45996.295059722223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45996.295059722223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45996.295059722223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45996.295059722223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45996.295059722223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45996.295059722223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45996.295059722223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45996.295059722223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45996.295059722223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45996.295059722223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45996.295059722223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45996.295059722223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45996.295059722223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45996.295059722223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45996.295059722223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45996.295059722223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45996.295059722223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45996.295059722223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45996.295059722223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ref="G28:G59" ca="1" si="3">IFERROR(NOW()-F28,"")</f>
        <v>45996.295059722223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3"/>
        <v>45996.295059722223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ca="1" si="3"/>
        <v>45996.295059722223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45996.295059722223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45996.295059722223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45996.295059722223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45996.295059722223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45996.295059722223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45996.295059722223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45996.295059722223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45996.295059722223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45996.295059722223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45996.295059722223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45996.295059722223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45996.295059722223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45996.295059722223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45996.295059722223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45996.295059722223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45996.295059722223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45996.295059722223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45996.295059722223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45996.295059722223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45996.295059722223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45996.295059722223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45996.295059722223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45996.295059722223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45996.295059722223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45996.295059722223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45996.295059722223</v>
      </c>
      <c r="H56" s="38"/>
      <c r="I56" s="37" t="str">
        <f>IFERROR(VLOOKUP(D56,DB!A:F,6,0),"")</f>
        <v/>
      </c>
      <c r="J56" s="37" t="str">
        <f>IFERROR(VLOOKUP(D56,DB!A:G,7,0),"")</f>
        <v/>
      </c>
      <c r="K56" s="37"/>
      <c r="L56" s="37" t="str">
        <f>IFERROR(VLOOKUP(D56,DB!A:I,9,0),"")</f>
        <v/>
      </c>
    </row>
    <row r="57" spans="1:12">
      <c r="A57" s="149"/>
      <c r="B57" s="149" t="str">
        <f>IFERROR(VLOOKUP(D57,DB!A:K,11,0),"")</f>
        <v/>
      </c>
      <c r="C57" s="149"/>
      <c r="D57" s="149"/>
      <c r="E57" s="149"/>
      <c r="F57" s="150"/>
      <c r="G57" s="151">
        <f t="shared" ca="1" si="3"/>
        <v>45996.295059722223</v>
      </c>
      <c r="H57" s="150"/>
      <c r="I57" s="149" t="str">
        <f>IFERROR(VLOOKUP(D57,DB!A:F,6,0),"")</f>
        <v/>
      </c>
      <c r="J57" s="149" t="str">
        <f>IFERROR(VLOOKUP(D57,DB!A:G,7,0),"")</f>
        <v/>
      </c>
      <c r="K57" s="149"/>
      <c r="L57" s="149" t="str">
        <f>IFERROR(VLOOKUP(D57,DB!A:I,9,0),"")</f>
        <v/>
      </c>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45996.295059722223</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45996.295059722223</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45996.295059722223</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45996.295059722223</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45996.295059722223</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45996.295059722223</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45996.295059722223</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45996.295059722223</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45996.295059722223</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45996.295059722223</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45996.295059722223</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45996.295059722223</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45996.295059722223</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45996.295059722223</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45996.295059722223</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45996.295059722223</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45996.295059722223</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45996.295059722223</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45996.295059722223</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45996.295059722223</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45996.295059722223</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45996.295059722223</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45996.295059722223</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45996.295059722223</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45996.295059722223</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45996.295059722223</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45996.295059722223</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45996.295059722223</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45996.295059722223</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45996.295059722223</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45996.295059722223</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45996.295059722223</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45996.295059722223</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45996.295059722223</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45996.295059722223</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45996.295059722223</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45996.295059722223</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45996.295059722223</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45996.295059722223</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45996.295059722223</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45996.295059722223</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45996.295059722223</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45996.295059722223</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45996.295059722223</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45996.295059722223</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45996.295059722223</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45996.295059722223</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45996.295059722223</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45996.295059722223</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45996.295059722223</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45996.295059722223</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45996.295059722223</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45996.295059722223</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45996.295059722223</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45996.295059722223</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45996.295059722223</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45996.295059722223</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45996.295059722223</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45996.295059722223</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45996.295059722223</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45996.295059722223</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45996.295059722223</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45996.295059722223</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45996.295059722223</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45996.295059722223</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45996.295059722223</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45996.295059722223</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45996.295059722223</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45996.295059722223</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45996.295059722223</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45996.295059722223</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45996.295059722223</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45996.295059722223</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45996.295059722223</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45996.295059722223</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45996.295059722223</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45996.295059722223</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45996.295059722223</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45996.295059722223</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45996.295059722223</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45996.295059722223</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45996.295059722223</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45996.295059722223</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45996.295059722223</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45996.295059722223</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45996.295059722223</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45996.295059722223</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45996.295059722223</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45996.295059722223</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45996.295059722223</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45996.295059722223</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45996.295059722223</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45996.295059722223</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45996.295059722223</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45996.295059722223</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45996.295059722223</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45996.295059722223</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45996.295059722223</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45996.295059722223</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45996.295059722223</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45996.295059722223</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45996.295059722223</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45996.295059722223</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45996.295059722223</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45996.295059722223</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45996.295059722223</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45996.295059722223</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45996.295059722223</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45996.295059722223</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45996.295059722223</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45996.295059722223</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45996.295059722223</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45996.295059722223</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45996.295059722223</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45996.295059722223</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45996.295059722223</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45996.295059722223</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45996.295059722223</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45996.295059722223</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45996.295059722223</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45996.295059722223</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45996.295059722223</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45996.295059722223</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45996.295059722223</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45996.295059722223</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45996.295059722223</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45996.295059722223</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45996.295059722223</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45996.295059722223</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45996.295059722223</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45996.295059722223</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45996.295059722223</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45996.295059722223</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45996.295059722223</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45996.295059722223</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45996.295059722223</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45996.295059722223</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45996.295059722223</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45996.295059722223</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45996.295059722223</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45996.295059722223</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45996.295059722223</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45996.295059722223</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45996.295059722223</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45996.295059722223</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45996.295059722223</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45996.295059722223</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45996.295059722223</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45996.295059722223</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45996.295059722223</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45996.295059722223</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45996.295059722223</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45996.295059722223</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45996.295059722223</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45996.295059722223</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45996.295059722223</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45996.295059722223</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45996.295059722223</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45996.295059722223</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45996.295059722223</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45996.295059722223</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45996.295059722223</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45996.295059722223</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45996.295059722223</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45996.295059722223</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45996.295059722223</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45996.295059722223</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45996.295059722223</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45996.295059722223</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45996.295059722223</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45996.295059722223</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45996.295059722223</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45996.295059722223</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45996.295059722223</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45996.295059722223</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45996.295059722223</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45996.295059722223</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45996.295059722223</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45996.295059722223</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45996.295059722223</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45996.295059722223</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45996.295059722223</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45996.295059722223</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45996.295059722223</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45996.295059722223</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45996.295059722223</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45996.295059722223</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45996.295059722223</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45996.295059722223</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45996.295059722223</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45996.295059722223</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45996.295059722223</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45996.295059722223</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45996.295059722223</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45996.295059722223</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45996.295059722223</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45996.295059722223</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45996.295059722223</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45996.295059722223</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45996.295059722223</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45996.295059722223</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45996.295059722223</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45996.295059722223</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45996.295059722223</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45996.295059722223</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45996.295059722223</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45996.295059722223</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45996.295059722223</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45996.295059722223</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45996.295059722223</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45996.295059722223</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45996.295059722223</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45996.295059722223</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45996.295059722223</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45996.295059722223</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45996.295059722223</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45996.295059722223</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45996.295059722223</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45996.295059722223</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45996.295059722223</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45996.295059722223</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45996.295059722223</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45996.295059722223</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45996.295059722223</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45996.295059722223</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45996.295059722223</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45996.295059722223</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45996.295059722223</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45996.295059722223</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45996.295059722223</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45996.295059722223</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45996.295059722223</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45996.295059722223</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45996.295059722223</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45996.295059722223</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45996.295059722223</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45996.295059722223</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45996.295059722223</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45996.295059722223</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45996.295059722223</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45996.295059722223</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45996.295059722223</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45996.295059722223</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45996.295059722223</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45996.295059722223</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45996.295059722223</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45996.295059722223</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45996.295059722223</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45996.295059722223</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45996.295059722223</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45996.295059722223</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45996.295059722223</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45996.295059722223</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45996.295059722223</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45996.295059722223</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45996.295059722223</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45996.295059722223</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45996.295059722223</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45996.295059722223</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45996.295059722223</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45996.295059722223</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45996.295059722223</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45996.295059722223</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45996.295059722223</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45996.295059722223</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45996.295059722223</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45996.295059722223</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45996.295059722223</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45996.295059722223</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45996.295059722223</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45996.295059722223</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45996.295059722223</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45996.295059722223</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45996.295059722223</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45996.295059722223</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45996.295059722223</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45996.295059722223</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45996.295059722223</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45996.295059722223</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45996.295059722223</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45996.295059722223</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45996.295059722223</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45996.295059722223</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45996.295059722223</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45996.295059722223</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45996.295059722223</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45996.295059722223</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45996.295059722223</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45996.295059722223</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45996.295059722223</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45996.295059722223</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45996.295059722223</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45996.295059722223</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45996.295059722223</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45996.295059722223</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45996.295059722223</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45996.295059722223</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45996.295059722223</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45996.295059722223</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45996.295059722223</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45996.295059722223</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45996.295059722223</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45996.295059722223</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45996.295059722223</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45996.295059722223</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45996.295059722223</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45996.295059722223</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45996.295059722223</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45996.295059722223</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45996.295059722223</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45996.295059722223</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45996.295059722223</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45996.295059722223</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45996.295059722223</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45996.295059722223</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45996.295059722223</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45996.295059722223</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45996.295059722223</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45996.295059722223</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45996.295059722223</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45996.295059722223</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45996.295059722223</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45996.295059722223</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45996.295059722223</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45996.295059722223</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45996.295059722223</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45996.295059722223</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45996.295059722223</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45996.295059722223</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45996.295059722223</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45996.295059722223</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45996.295059722223</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45996.295059722223</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45996.295059722223</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45996.295059722223</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45996.295059722223</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45996.295059722223</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45996.295059722223</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45996.295059722223</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45996.295059722223</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45996.295059722223</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45996.295059722223</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45996.295059722223</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45996.295059722223</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45996.295059722223</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45996.295059722223</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45996.295059722223</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45996.295059722223</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45996.295059722223</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45996.295059722223</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45996.295059722223</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45996.295059722223</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45996.295059722223</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45996.295059722223</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45996.295059722223</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45996.295059722223</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45996.295059722223</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45996.295059722223</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45996.295059722223</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45996.295059722223</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45996.295059722223</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45996.295059722223</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45996.295059722223</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45996.295059722223</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45996.295059722223</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45996.295059722223</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45996.295059722223</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45996.295059722223</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45996.295059722223</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45996.295059722223</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45996.295059722223</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45996.295059722223</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45996.295059722223</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45996.295059722223</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45996.295059722223</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45996.295059722223</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45996.295059722223</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45996.295059722223</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45996.295059722223</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45996.295059722223</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45996.295059722223</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45996.295059722223</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45996.295059722223</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45996.295059722223</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45996.295059722223</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45996.295059722223</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45996.295059722223</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45996.295059722223</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45996.295059722223</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45996.295059722223</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45996.295059722223</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45996.295059722223</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45996.295059722223</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45996.295059722223</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45996.295059722223</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45996.295059722223</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45996.295059722223</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45996.295059722223</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45996.295059722223</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45996.295059722223</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45996.295059722223</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45996.295059722223</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45996.295059722223</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45996.295059722223</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45996.295059722223</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45996.295059722223</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45996.295059722223</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45996.295059722223</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45996.295059722223</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45996.295059722223</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45996.295059722223</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45996.295059722223</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45996.295059722223</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45996.295059722223</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45996.295059722223</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45996.295059722223</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45996.295059722223</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45996.295059722223</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45996.295059722223</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45996.295059722223</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45996.295059722223</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45996.295059722223</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45996.295059722223</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2025-12-05T04:05:02Z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